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UKUPNO" sheetId="1" r:id="rId1"/>
  </sheets>
  <definedNames>
    <definedName name="_xlnm.Print_Area" localSheetId="0">'UKUPNO'!$A$1:$G$124</definedName>
    <definedName name="_xlnm.Print_Titles" localSheetId="0">'UKUPNO'!$1:$5</definedName>
  </definedNames>
  <calcPr fullCalcOnLoad="1"/>
</workbook>
</file>

<file path=xl/sharedStrings.xml><?xml version="1.0" encoding="utf-8"?>
<sst xmlns="http://schemas.openxmlformats.org/spreadsheetml/2006/main" count="165" uniqueCount="123">
  <si>
    <t>Opis pozicije</t>
  </si>
  <si>
    <t>Jedinica mere</t>
  </si>
  <si>
    <t>Nabavka, isporuka, montaža i povezivanje na kablovsku instalaciju.</t>
  </si>
  <si>
    <t>Količina</t>
  </si>
  <si>
    <t>-</t>
  </si>
  <si>
    <t>kom.</t>
  </si>
  <si>
    <t>Redni broj</t>
  </si>
  <si>
    <t>paušalno</t>
  </si>
  <si>
    <t>UKUPNO [DIN]</t>
  </si>
  <si>
    <t>UKUPNO SA PDV-om</t>
  </si>
  <si>
    <t>UKUPNO SA MONTAŽOM [EUR]</t>
  </si>
  <si>
    <t>CENA IZ KATALOGA [EUR]</t>
  </si>
  <si>
    <t>m</t>
  </si>
  <si>
    <t>Jedinična cena [DIN]</t>
  </si>
  <si>
    <t>Ukupno [DIN]</t>
  </si>
  <si>
    <t>oznaka proizvoda</t>
  </si>
  <si>
    <t>PREDMER I PREDRAČIN</t>
  </si>
  <si>
    <t>SIGNALNIH INSTALACIJA</t>
  </si>
  <si>
    <t>OPŠTA NAPOMENA:</t>
  </si>
  <si>
    <t>Opšti opisi i tehnički uslovi su sastavni deo ovog predmera i predračuna.</t>
  </si>
  <si>
    <t>Cene date u ovom predračunu su projektantske, cene  su  bez  obračunatog  PDV-a.</t>
  </si>
  <si>
    <t>Svi upotrebljeni materijali moraju posedovati ateste o kvalitetu.</t>
  </si>
  <si>
    <t>Svi stavovi predmera i predračuna podrazumevaju izvođenje svake pozicije rada bezuslovno stručno, precizno i kvalitetno a u svemu prema: odobrenim crtežima, tehničkom opisu i opisima u ovom predračunu, važećim tehničkim propisima, opšte tehničkim uslovima za izvođenje građevinskih i građevinsko zanatskih radova, standardima i uputstvima nadzornog organa i projektanta, ukoliko u dotičnoj poziciji nije drugačije uslovljeno.</t>
  </si>
  <si>
    <t>Tip Conteg ROF-42-80 / 100 ili odgovarajući. Nabavka, isporuka i  montaža.</t>
  </si>
  <si>
    <t>Tip Conteg DP-VP-P5 ili odgovarajući. Nabavka, isporuka i  montaža.</t>
  </si>
  <si>
    <t>Panel za ugradnju u 19" rack orman, visine 1HU, sa 5 plastičnih prstenova za horizontalno ranžiranje kablova.</t>
  </si>
  <si>
    <t>Napojna šina za ugradnju u 19" rack orman, visine 1 HU, sa 9 šuko utičnica 230 V / 50 Hz.</t>
  </si>
  <si>
    <t>Tip  Conteg  DP-RP-09-SCHU  ili  odgovarajući. Nabavka,  isporuka,  montaža  i  povezivanje  na kablovsku instalaciju.</t>
  </si>
  <si>
    <t>Optički kabl za unutrašnju / spoljnu montažu sa 8 OM3 multimodnih 50 / 125 μm vlakana, sa omotačem bez halogenih elemenata (LSZH - low smoke zero-halogen).</t>
  </si>
  <si>
    <t>Nabavka, isporuka i polaganje kablova na nosače kablova u spuštenom plafonu.</t>
  </si>
  <si>
    <t>ø23mm</t>
  </si>
  <si>
    <t>Nabavka, isporuka i postavljanje nazidno ili ispod završne obrade zida i / ili plafona, sa vraćanjem obrade u prvobitno stanje na mestima na kojima nije predviđena arhitektonska intervencija.</t>
  </si>
  <si>
    <t>Nabavka, isporuka i polaganje kablova na nosače kablova u spuštenom plafonu, u savitljivim instalacionim cevima ispod završne obrade zida, poda i/ili plafona.</t>
  </si>
  <si>
    <t>Instalacioni kabl tipa F/FTP 4x2xAWG 23 Cat6a sa omotačem bez halogenih elemenata, za aplikacije do 500 MHz.</t>
  </si>
  <si>
    <t>Nabavka,  isporuka,  montaža  i  povezivanje  na kablovsku instalaciju.</t>
  </si>
  <si>
    <t>SISTEM VIDEO NADZORA</t>
  </si>
  <si>
    <t>Serverski rack orman, samostojeći, dimenzija osnove 800 x 1000 mm, visine 42 HU, opterećenja do 600 kg, opremljen:
- prednja perforirana vrata sa ručkom i bravom
- zadnja metalna vrata sa ručkom, demontažne bočne strane
- uvodnice za kablove u krovu i u podu ormana
- oprema za uzemljenje ormana (unutar ormana mora da bude izvršeno povezivanje svih metalnih delova)
- lampa za osvetljenje 8W
- panel sa 2 ventilatora i termostatom, ugradnju u krovnu  ploču  ormana
- set opreme i potrošnog materijala za montažu.</t>
  </si>
  <si>
    <t>Spratni rack orman, nazidni, dimenzija 600 x 600 mm, visine 18 HU, opterećenja do 40 kg, opremljen:
- prednja staklena vrata sa ručkom i bravom
- uvodnice za kablove u krovu
- oprema za uzemljenje ormana (unutar ormana mora da bude izvršeno povezivanje svih metalnih delova)
- lampa za osvetljenje 8W
- panel sa 2 ventilatora i termostatom, ugradnju u krovnu  ploču  ormana
- set opreme i potrošnog materijala za montažu.</t>
  </si>
  <si>
    <t>Tip Conteg RON-18-60 / 60 ili odgovarajući. Nabavka, isporuka i  montaža.</t>
  </si>
  <si>
    <t>Spratni rack orman, nazidni, dimenzija 600 x 600 mm, visine 15 HU, opterećenja do 40 kg, opremljen:
- prednja staklena vrata sa ručkom i bravom
- uvodnice za kablove u krovu
- oprema za uzemljenje ormana (unutar ormana mora da bude izvršeno povezivanje svih metalnih delova)
- lampa za osvetljenje 8W
- panel sa 2 ventilatora i termostatom, ugradnju u krovnu  ploču  ormana
- set opreme i potrošnog materijala za montažu.</t>
  </si>
  <si>
    <t>Tip  Conteg  RON-15-60  /  60  ili  odgovarajući. Nabavka, isporuka i  montaža.</t>
  </si>
  <si>
    <t>Tip Dell Power Edge R320 + EonStore iSCSI 12b  ili  odgovarajući. Nabavka,  isporuka,  montaža  i  povezivanje  na kablovsku instalaciju.</t>
  </si>
  <si>
    <t>Server sistema video nadzora, za izdvojeni sistem pritvorskih jedinica, montaža u 19" rack orman, sledećih    karakteristika:
- 2x serversko kućište sa LED dijagnostikom sa:
- procesor Intel  Xeon® E5-2407  v2 2.40GHz, 10M Cache, 6.4GT/s QPI, Turbo, 4C, 80W ili odgovarajući
- 4 x 4GB Memorije, DDR3 ECC,
- hardverski RAID kontroler za SAS / SATA diskove
- dva interna sistemska diska 500GB u RAID1
- 9 x 3TB, SATA, 3.5-in, 7.2K RPM, diskovi za skladištenje u RAID 6 režimu (Hot Plug)  u spoljašnjem iSCSI skladištu sa 12 Hot Swap ležišta i dodatnim Hot Spare diskom
- 2 x 350 W redundantno napajanje za servere i 2 x 550W redundantno napajanje za skladište
- šine za montažu u rek
- operativni sistem Windows Server Standard 2012 R2
- 6x 1GbE mrežnih priključaka na svakom serveru</t>
  </si>
  <si>
    <t>Tip 2x Dell Power Edge R320 + EonStore iSCSI 12b  ili  odgovarajući. Nabavka,  isporuka,  montaža  i  povezivanje  na kablovsku instalaciju.</t>
  </si>
  <si>
    <t>Uređaj za centralnu kontrolu servera u reku, KVM
switch, karakteristika:
- za montažu u rek visine 1HU
- mogućnost priključenja do 8 računara
- poseduje mrežni priključak i kontrolu povezanih računara kroz mrežu korišćenjem SSL konekcije
- potrebni kablovi za priključenje 2 računara</t>
  </si>
  <si>
    <t>Tip Planet IKVM8000  ili  odgovarajući. Nabavka,  isporuka,  montaža  i  povezivanje  na kablovsku instalaciju.</t>
  </si>
  <si>
    <t>Tip     Allied     Telesis     AT-x510-28GSX-50  ili  odgovarajući. Nabavka,  isporuka,  montaža  i  povezivanje  na kablovsku instalaciju.</t>
  </si>
  <si>
    <t>Tip     Allied     Telesis     AT-8100S/24POE-50   ili  odgovarajući. Nabavka,  isporuka,  montaža  i  povezivanje  na kablovsku instalaciju.</t>
  </si>
  <si>
    <t>Tip Dell Power Precision 1600 ili odgovarajuća. Nabavka,  isporuka,  montaža  i  povezivanje  na kablovsku instalaciju.</t>
  </si>
  <si>
    <t>Profesionalni  monitor,  na  stolu  za  svaku  radnu stanicu, karakteristika:
- dijagonala 27", IPS panel
- podržava rezolucije do 2560 x 1440
-  kalibrisanih  boja,  pokriva  95%  Adobe  RGB opsega
- priključci Display Port i DVI-D.</t>
  </si>
  <si>
    <t>Tip Dell U2711 27" Ultrasharp ili odgovarajući. Nabavka, isporuka i montaža..</t>
  </si>
  <si>
    <t>Tip Mileston Corporate ili odgovarajuća. Nabavka i instalacija.</t>
  </si>
  <si>
    <t>Tip JVC GM-F420S ili odgovarajući. Nabavka, isporuka i montaža.</t>
  </si>
  <si>
    <t>Tip Mileston Express ili odgovarajuća. Nabavka i instalacija.</t>
  </si>
  <si>
    <t>IP kamera u dome kućištu, za unutrašnju montažu, 1MP/ HDTV 720p karakteristika:
- aktivni filter za prelazak u noćni  crno-beli režim rada
- podržani kodeci MJPEG, MPEG4, H264
- 30 fps pri svim rezolucijama
- ugrađen varifokal objektiv 2,8-12 mm,
- visoka osetljivosti Kolor: 0.1 lux, C/B: 0.01 lux
- napajanje Poe+ (IEEE 802.3at)
- slot za microSD karticu</t>
  </si>
  <si>
    <t>Tip Surveon CAM4221 ili odgovarajući. Nabavka, isporuka,   montaža i povezivanje   na kablovsku instalaciju.</t>
  </si>
  <si>
    <t>Surveon CAM4361 ili odgovarajuća. Nabavka, isporuka,   montaža i povezivanje   na kablovsku instalaciju.</t>
  </si>
  <si>
    <t>Surveon CAM4471M ili odgovarajuća. Nabavka, isporuka,   montaža i povezivanje   na kablovsku instalaciju.</t>
  </si>
  <si>
    <t>IP kamera u antivandal dome kućištu, za montažu u kabinu lifta, 2MP/ HDTV 1080p karakteristika:
- aktivni filter za prelazak u noćni  crno-beli režim rada
- podržani kodeci MJPEG, MPEG4, H264
- 30 fps pri svim rezolucijama
- ugrađen varifokal objektiv 2,8-12  mm,
- podrska za dva nezavisna strima,
- visoka osetljivosti Kolor: 0.1 lux, C/B: 0.01 lux
- napajanje Poe+ (IEEE 802.3at)
- slot za microSD karticu</t>
  </si>
  <si>
    <t>Nabavka, isporuka,   montaža i povezivanje   na kablovsku instalaciju.</t>
  </si>
  <si>
    <t xml:space="preserve">Nabavka, isporuka i povezivanje.  </t>
  </si>
  <si>
    <t>ø16mm</t>
  </si>
  <si>
    <t xml:space="preserve">Nabavka, isporuka i postavljanje na fasadi.     </t>
  </si>
  <si>
    <t>07-00</t>
  </si>
  <si>
    <t>07-01</t>
  </si>
  <si>
    <t>07-02</t>
  </si>
  <si>
    <t>07-03</t>
  </si>
  <si>
    <t>07-04</t>
  </si>
  <si>
    <t>07-05</t>
  </si>
  <si>
    <t>07-06</t>
  </si>
  <si>
    <t>07-07</t>
  </si>
  <si>
    <t>07-08</t>
  </si>
  <si>
    <t>07-09</t>
  </si>
  <si>
    <t>07-10</t>
  </si>
  <si>
    <t>07-11</t>
  </si>
  <si>
    <t>07-12</t>
  </si>
  <si>
    <t>07-13</t>
  </si>
  <si>
    <t>07-14</t>
  </si>
  <si>
    <t>07-15</t>
  </si>
  <si>
    <t>07-16</t>
  </si>
  <si>
    <t>07-17</t>
  </si>
  <si>
    <t>07-18</t>
  </si>
  <si>
    <t>07-19</t>
  </si>
  <si>
    <t>07-20</t>
  </si>
  <si>
    <t>07-21</t>
  </si>
  <si>
    <t>07-22</t>
  </si>
  <si>
    <t>07-23</t>
  </si>
  <si>
    <t>07-24</t>
  </si>
  <si>
    <t>07-25</t>
  </si>
  <si>
    <t>07-26</t>
  </si>
  <si>
    <t>07-27</t>
  </si>
  <si>
    <t>UKUPNO 7 [DIN]</t>
  </si>
  <si>
    <t xml:space="preserve">UZ PROJEKAT ZA IZVOĐENJE TELEKOMUNIKACIONIH I </t>
  </si>
  <si>
    <t>07-28</t>
  </si>
  <si>
    <t>07-29</t>
  </si>
  <si>
    <t>07-30</t>
  </si>
  <si>
    <t>07-31</t>
  </si>
  <si>
    <t>07-32</t>
  </si>
  <si>
    <t>07-33</t>
  </si>
  <si>
    <t>07-34</t>
  </si>
  <si>
    <t>Ostali nepredviđeni troškovi i sitan instalacioni materijal.</t>
  </si>
  <si>
    <t>Završna električna merenja, izdavanje atesta i tehničke dokumentacije za održavanje i rukovanje, konfigurisanje opreme i puštanje sistema u rad.</t>
  </si>
  <si>
    <t>Unošenje izmena nastalih u toku izvođenja  radova u primerak glavnog projekta. Izmene se unose u elektronsku ili papirnu formu projekta u zavisnosti kojom  formom  raspolaže  Izvođač  radova. Unete izmene overava odgovorni izvođač radova i prema njima se izrađuje projekat izvedenog objekta.</t>
  </si>
  <si>
    <t>Instalacione  savitljive  cevi  izrađene  od  materijala bez halogenih elemenata unutrašnjeg prečnika:</t>
  </si>
  <si>
    <t>FTP prespojni kabl za povezivanje (patch  cord) LSFROH, cat5e sa RJ45 utičnicama na oba kraja, pojedinačne dužine 0,5 m.</t>
  </si>
  <si>
    <t>Telekomunikaciona utičnica sa 1xRJ-45 modula za uzidnu montažu, na poziciji kamere, predviđena za kamere u box kućištu. Pozicija obuhvata:
- monoblok kutiju dimenzija 65 x 65 x 36 mm za uzidnu   montažu
- 2M dekorativni nosač  sa 2 slota za montažu RJ-45 modula
- 1x modul RJ-45 Cat.5e oklopljen (shielded) za ugradnju  u  utičnicu</t>
  </si>
  <si>
    <t>RJ-45 Cat5e modul, nabacivanje na kabl na strani kamere, predviđen za sve kamere u dome kućištu.</t>
  </si>
  <si>
    <t>42" LCD monitor (TFT aktivna matrica), ultra tanak okvir pogodan za    formiranje video wall-a, karakteristika: 
- odnos ekrana 16:9, puna HD rezolucija 1920 x 1080 
- video ulazi / izlazi 1x BNC sa prolazom, 1x RGB izlaz D-sub, 1x DVI ulaz, 2x audio ulaza RCA, audio izlaz, eksterna kontrola RS232, LAN remote</t>
  </si>
  <si>
    <t>Radna stanica sistema video nadzora koja treba da ima sledeće karakteristike:
- mora biti brand name radna stanica jednog od sledećih  proizvođača:  HP,  Lenovo,  Dell,  Fujicu Siemens
- procesor Intel Xeon 6x 3GHz ili odgovarajući
- 8GB Memorije, DDR3, 1333MHz
- RAID kontroler
-  2  x  500GB, SATA 3, 3.5-in, 7.2K  RPM hard diskovi
-   grafička   karta   sa   minimum   3   Display   Port priključka
- 16X DVD+/-RW Drive SATA
- operativni sistem (Windows 7 Proffesional x64, English)</t>
  </si>
  <si>
    <t>Uređaj    za   besprekidno   napajanje,   UPS,   za montažu u 19" rack orman, kapacitet 1200 W  / 1500 VA, ulaz 230V / izlaz 230V , interface portovi: SmartSlot, USB, visina u racku 2 HU.</t>
  </si>
  <si>
    <t>Layer 2 Fast Ethernet POE switch, poseduje 24 x 10 / 100 /TX POE+ portova i 2 combo porta (10 / 100 / 1000T - 100 / 1000 SFP), dualno interno AC napajanje sa minimum 370W raspoložive POE snage sa uključenim statičkim IPv4 rutiranjem, sa pripadajućom servisnom  podrškom  5  godina (Same Business Day Dispatch). Switch mora da podržava sledeće protokole: IGMPv1 snooping, IGMPv2 snooping, IGMPv2 snooping querier, Multicast  groups  –  255.</t>
  </si>
  <si>
    <t>Layer 2 + Stackable Gigabit Switch, poseduje 24 x 100 / 1000X SFP i 4 x SFP+ porta, sa uključenim statičkim unikast i multikast rutiranjem za IPv4 i IPv6, dualnim internim AC napajanjem sa pripadajućom servisnom  podrškom  5  godina (Same Business Day Dispatch). Switch mora da podržava sledeće protokole: IGMP  query solicitation, IGMP snooping (v1, v2 and  v3), Internet Group Management Protocol v2 (IGMPv2), Multiple Spanning Tree Protocol (MSTP), DHCPv4 (server, relay and client), DHCP options and BootP vendor extensions, DHCP relay agent information option (DHCP option 82),DHCPv6 (server, relay and client), IPv6 prefix options for DHCPv6, DNS configuration options for DHCPv6,Subscriber-ID suboption for DHCP relay agent option, Network Time Protocol (NTP)</t>
  </si>
  <si>
    <t>Server sistema video nadzora , montaža u 19" rack orman, sledećih karakteristika:
- serversko kućište sa LED dijagnostikom
- procesor Intel Xeon® E5-2407 v2 2.40GHz, 10M Cache, 6.4GT/s QPI, Turbo, 4C, 80W ili odgovarajući
- 4x4GB Memorije, DDR3 ECC,
- hardverski RAID kontroler za SAS / SATA diskove
- dva interna sistemska diska 500GB u RAID1
- 9 x 3TB, SATA, 3.5-in, 7.2K RPM, diskovi za skladištenje u RAID 6 režimu (Hot Plug)  u spoljašnjem iSCSI skladištu sa 12 Hot Swap ležišta i dodatnim Hot Spare diskom
- 2 x 350 W redundantno napajanje za server i 2 x 550W redundantno napajanje za skladište
- šine za montažu u rek
- 6x 1GbE mrežnih priključaka na svakom serveru</t>
  </si>
  <si>
    <t xml:space="preserve">Patch panel za ugradnju u 19" rack orman, visine 1HU, sa pozicijama za 24x RJ-45 modula. Pozicija obuhvata:
- prazan panel sa 24 slota za ugradnju RJ-45 modula, sa uzemljenjem i držačem kablova sa zadnje strane
- 24x modul RJ-45 Cat.6 oklopljen (shielded) za ugradnju u patch panel </t>
  </si>
  <si>
    <t>Optički panel za ugradnju u 19" rack orman, visine 1 HU.                       Pozicija obuhvata:
- izvlačiva fioka sa 12 slotova za montažu SC duplex adaptera 
- kaseta za splice-ovanje sa držačem za 12 splice protektora  
- 2x SC multimodni duplex adapter
- 4x pigtail prespojni kabl, dužine 2m. Nabavka, isporuka, montaža i povezivanje na kablovsku instalaciju.</t>
  </si>
  <si>
    <t>Optički panel za ugradnju u 19" rack orman, visine 1 HU.                            Pozicija obuhvata:
- izvlačiva fioka sa 12 slotova za montažu SC duplex adaptera
- kaseta za splice-ovanje sa držačem za 12 splice
protektora 
- 6x SC multimodni duplex adapter
-12x pigtail prespojni kabl, dužine 2m Nabavka, isporuka, montaža i povezivanje na kablovsku instalaciju.</t>
  </si>
  <si>
    <t>Objekat: Zgrada pravosudnih organa u Kragujevcu,   KP br. 10472/5 KO Kragujevac 4, Kragujevac</t>
  </si>
  <si>
    <t>IP kamera za spoljašnju montažu, 2MP/HDTV 1080p karakteristika:
- aktivni filter za prelazak u noćni  crno-beli režim rada
- podržani kodeci MJPEG, MPEG4, H264
- 30 fps pri QXGA (2048 x 1536) rezoluciji, 60 fps pri svim ostalim rezolucijama
- IR LED dometa do 30m
- ugrađen motorizovani autofokus objektiv 3-9 mm
- visoka osetljivosti Kolor: 0.1 lux, C/B: 0.01 lux
- WDR 100dB
- BLC, AGC,AWB,AES,Lense Correction
- ROI za optimizaciju protoka, redukujuci kvalitet snimka na perifernim delovima scene
- slot za microSD karticu
- napajanje Poe+ (IEEE 802.3at)
- u kompletu sa adapterom za montazu na zid i preveznom sabotazno zasticenom kutijom</t>
  </si>
  <si>
    <t>Instalaciona "sapa" cev za spoljašnju montažu sa elementima za montažu na fasadu za do 3 kabla.</t>
  </si>
  <si>
    <t>Korporativna server licenca softvera i 10x licenca za mrežne kamere za Express verziju softvera za video menadžment sistema IP video nadzora sa maksimalnim brojem kamera 48  imaksimalno 5 istovremenih korisničkih konekcija. Podrška za simultano snimanje, monitoring uživo i pregled arhive u punom protoku frejmova (fps) sa svih kamera kroz standardni web browser. Podrška za Motion JPEG, MPEG-4 i H.264 formate kompresije, napredno pretraživanje arhive i upravljanje PTZ kamerama. Mogućnost nadogradnje dodatnih opcionih modula za analizu slike, detekciju ostavljenih / uklonjenih objekata, brojanje objekata, rad sa mapama, prepoznavanje registarskih tablica i sl. Mogućnost povezivanja neograničenog broja servera u klaster.                     
Klijent-server aplikacija, korisnički interfejs srpskom jeziku.</t>
  </si>
  <si>
    <t>Korporativna server licenca softvera i 263x licenca za mrežne kamere za Corporate verziju softvera za video menadžment sistema IP video nadzora sa neograničenim brojem kamera i istovremenih korisničkih konekcija. Podrška za simultano snimanje, monitoring uživo i pregled arhive u punom protoku frejmova (fps) sa svih kamera kroz standardni web browser. Podrška za Motion JPEG, MPEG-4 i H.264 formate kompresije, napredno pretraživanje arhive i upravljanje PTZ kamerama. Mogućnost nadogradnje dodatnih opcionih modula za analizu slike, detekciju ostavljenih / uklonjenih objekata, brojanje objekata, rad sa mapama, prepoznavanje registarskih tablica i sl. Mogućnost povezivanja neograničenog  broja  servera  u klaster.                     
Klijent-server   aplikacija,   korisnički    interfejs na srpskom jeziku.</t>
  </si>
  <si>
    <t>IP kamera u dome kućištu, za unutrašnju montažu, 2MP/ HDTV 1080p karakteristika:
- aktivni filter za prelazak u noćni  crno-beli režim rada
- podržani kodeci MJPEG, MPEG4, H264
- 30 fps pri svim rezolucijama
- ugrađen varifokal objektiv 2,8-12 mm,
- visoka osetljivosti Kolor: 0.1 lux, C/B: 0.01 lux
- napajanje Poe+ (IEEE 802.3at)
- slot za microSD karticu</t>
  </si>
  <si>
    <t>IP kamera u dome kućištu, za unutrašnju/spoljašnju montažu, 3MP/HDTV 1080p karakteristika:
- aktivni filter za prelazak u noćni  crno-beli režim rada
- podržani kodeci MJPEG, MPEG4, H264
- 30 fps pri QXGA (2048 x 1536) rezoluciji, 60 fps pri svim ostalim rezolucijama,
- IR LED dometa do 30m,
- ugrađen motorizovani autofokus objektiv 3-9mm,
- visoka osetljivosti Kolor: 0.1 lux, C/B: 0.01 lux,
- WDR 100dB,
- BLC, AGC,AWB,AES,Lense Correction,
- napajanje Poe+ (IEEE 802.3at)</t>
  </si>
</sst>
</file>

<file path=xl/styles.xml><?xml version="1.0" encoding="utf-8"?>
<styleSheet xmlns="http://schemas.openxmlformats.org/spreadsheetml/2006/main">
  <numFmts count="67">
    <numFmt numFmtId="5" formatCode="#,##0\ &quot;RSD&quot;;\-#,##0\ &quot;RSD&quot;"/>
    <numFmt numFmtId="6" formatCode="#,##0\ &quot;RSD&quot;;[Red]\-#,##0\ &quot;RSD&quot;"/>
    <numFmt numFmtId="7" formatCode="#,##0.00\ &quot;RSD&quot;;\-#,##0.00\ &quot;RSD&quot;"/>
    <numFmt numFmtId="8" formatCode="#,##0.00\ &quot;RSD&quot;;[Red]\-#,##0.00\ &quot;RSD&quot;"/>
    <numFmt numFmtId="42" formatCode="_-* #,##0\ &quot;RSD&quot;_-;\-* #,##0\ &quot;RSD&quot;_-;_-* &quot;-&quot;\ &quot;RSD&quot;_-;_-@_-"/>
    <numFmt numFmtId="41" formatCode="_-* #,##0\ _R_S_D_-;\-* #,##0\ _R_S_D_-;_-* &quot;-&quot;\ _R_S_D_-;_-@_-"/>
    <numFmt numFmtId="44" formatCode="_-* #,##0.00\ &quot;RSD&quot;_-;\-* #,##0.00\ &quot;RSD&quot;_-;_-* &quot;-&quot;??\ &quot;RSD&quot;_-;_-@_-"/>
    <numFmt numFmtId="43" formatCode="_-* #,##0.00\ _R_S_D_-;\-* #,##0.00\ _R_S_D_-;_-* &quot;-&quot;??\ _R_S_D_-;_-@_-"/>
    <numFmt numFmtId="164" formatCode="#,##0\ &quot;дин.&quot;;\-#,##0\ &quot;дин.&quot;"/>
    <numFmt numFmtId="165" formatCode="#,##0\ &quot;дин.&quot;;[Red]\-#,##0\ &quot;дин.&quot;"/>
    <numFmt numFmtId="166" formatCode="#,##0.00\ &quot;дин.&quot;;\-#,##0.00\ &quot;дин.&quot;"/>
    <numFmt numFmtId="167" formatCode="#,##0.00\ &quot;дин.&quot;;[Red]\-#,##0.00\ &quot;дин.&quot;"/>
    <numFmt numFmtId="168" formatCode="_-* #,##0\ &quot;дин.&quot;_-;\-* #,##0\ &quot;дин.&quot;_-;_-* &quot;-&quot;\ &quot;дин.&quot;_-;_-@_-"/>
    <numFmt numFmtId="169" formatCode="_-* #,##0\ _д_и_н_._-;\-* #,##0\ _д_и_н_._-;_-* &quot;-&quot;\ _д_и_н_._-;_-@_-"/>
    <numFmt numFmtId="170" formatCode="_-* #,##0.00\ &quot;дин.&quot;_-;\-* #,##0.00\ &quot;дин.&quot;_-;_-* &quot;-&quot;??\ &quot;дин.&quot;_-;_-@_-"/>
    <numFmt numFmtId="171" formatCode="_-* #,##0.00\ _д_и_н_._-;\-* #,##0.00\ _д_и_н_._-;_-* &quot;-&quot;??\ _д_и_н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0\ &quot;Din.&quot;;\-#,##0\ &quot;Din.&quot;"/>
    <numFmt numFmtId="187" formatCode="#,##0\ &quot;Din.&quot;;[Red]\-#,##0\ &quot;Din.&quot;"/>
    <numFmt numFmtId="188" formatCode="#,##0.00\ &quot;Din.&quot;;\-#,##0.00\ &quot;Din.&quot;"/>
    <numFmt numFmtId="189" formatCode="#,##0.00\ &quot;Din.&quot;;[Red]\-#,##0.00\ &quot;Din.&quot;"/>
    <numFmt numFmtId="190" formatCode="_-* #,##0\ &quot;Din.&quot;_-;\-* #,##0\ &quot;Din.&quot;_-;_-* &quot;-&quot;\ &quot;Din.&quot;_-;_-@_-"/>
    <numFmt numFmtId="191" formatCode="_-* #,##0\ _D_i_n_._-;\-* #,##0\ _D_i_n_._-;_-* &quot;-&quot;\ _D_i_n_._-;_-@_-"/>
    <numFmt numFmtId="192" formatCode="_-* #,##0.00\ &quot;Din.&quot;_-;\-* #,##0.00\ &quot;Din.&quot;_-;_-* &quot;-&quot;??\ &quot;Din.&quot;_-;_-@_-"/>
    <numFmt numFmtId="193" formatCode="_-* #,##0.00\ _D_i_n_._-;\-* #,##0.00\ _D_i_n_._-;_-* &quot;-&quot;??\ _D_i_n_._-;_-@_-"/>
    <numFmt numFmtId="194" formatCode="&quot;$&quot;#,##0;\-&quot;$&quot;#,##0"/>
    <numFmt numFmtId="195" formatCode="&quot;$&quot;#,##0;[Red]\-&quot;$&quot;#,##0"/>
    <numFmt numFmtId="196" formatCode="&quot;$&quot;#,##0.00;\-&quot;$&quot;#,##0.00"/>
    <numFmt numFmtId="197" formatCode="&quot;$&quot;#,##0.00;[Red]\-&quot;$&quot;#,##0.00"/>
    <numFmt numFmtId="198" formatCode="_-&quot;$&quot;* #,##0_-;\-&quot;$&quot;* #,##0_-;_-&quot;$&quot;* &quot;-&quot;_-;_-@_-"/>
    <numFmt numFmtId="199" formatCode="_-* #,##0_-;\-* #,##0_-;_-* &quot;-&quot;_-;_-@_-"/>
    <numFmt numFmtId="200" formatCode="_-&quot;$&quot;* #,##0.00_-;\-&quot;$&quot;* #,##0.00_-;_-&quot;$&quot;* &quot;-&quot;??_-;_-@_-"/>
    <numFmt numFmtId="201" formatCode="_-* #,##0.00_-;\-* #,##0.00_-;_-* &quot;-&quot;??_-;_-@_-"/>
    <numFmt numFmtId="202" formatCode="#,##0&quot;$&quot;;\-#,##0&quot;$&quot;"/>
    <numFmt numFmtId="203" formatCode="#,##0&quot;$&quot;;[Red]\-#,##0&quot;$&quot;"/>
    <numFmt numFmtId="204" formatCode="#,##0.00&quot;$&quot;;\-#,##0.00&quot;$&quot;"/>
    <numFmt numFmtId="205" formatCode="#,##0.00&quot;$&quot;;[Red]\-#,##0.00&quot;$&quot;"/>
    <numFmt numFmtId="206" formatCode="_-* #,##0&quot;$&quot;_-;\-* #,##0&quot;$&quot;_-;_-* &quot;-&quot;&quot;$&quot;_-;_-@_-"/>
    <numFmt numFmtId="207" formatCode="_-* #,##0_$_-;\-* #,##0_$_-;_-* &quot;-&quot;_$_-;_-@_-"/>
    <numFmt numFmtId="208" formatCode="_-* #,##0.00&quot;$&quot;_-;\-* #,##0.00&quot;$&quot;_-;_-* &quot;-&quot;??&quot;$&quot;_-;_-@_-"/>
    <numFmt numFmtId="209" formatCode="_-* #,##0.00_$_-;\-* #,##0.00_$_-;_-* &quot;-&quot;??_$_-;_-@_-"/>
    <numFmt numFmtId="210" formatCode="0.0"/>
    <numFmt numFmtId="211" formatCode="#,##0.000"/>
    <numFmt numFmtId="212" formatCode="0.000"/>
    <numFmt numFmtId="213" formatCode="#,##0.00\ _Д_и_н_."/>
    <numFmt numFmtId="214" formatCode="#,##0.0"/>
    <numFmt numFmtId="215" formatCode="&quot;Yes&quot;;&quot;Yes&quot;;&quot;No&quot;"/>
    <numFmt numFmtId="216" formatCode="&quot;True&quot;;&quot;True&quot;;&quot;False&quot;"/>
    <numFmt numFmtId="217" formatCode="&quot;On&quot;;&quot;On&quot;;&quot;Off&quot;"/>
    <numFmt numFmtId="218" formatCode="[$€-2]\ #,##0.00_);[Red]\([$€-2]\ #,##0.00\)"/>
    <numFmt numFmtId="219" formatCode="###0;###0"/>
    <numFmt numFmtId="220" formatCode="#,##0.00;#,##0.00"/>
    <numFmt numFmtId="221" formatCode="#,##0;#,##0"/>
    <numFmt numFmtId="222" formatCode="###0.00;###0.00"/>
  </numFmts>
  <fonts count="44">
    <font>
      <sz val="12"/>
      <name val="Arial"/>
      <family val="0"/>
    </font>
    <font>
      <sz val="8"/>
      <name val="Arial"/>
      <family val="2"/>
    </font>
    <font>
      <sz val="10"/>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2"/>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
      <color indexed="12"/>
      <name val="Arial"/>
      <family val="2"/>
    </font>
    <font>
      <sz val="11"/>
      <color indexed="62"/>
      <name val="Calibri"/>
      <family val="2"/>
    </font>
    <font>
      <sz val="11"/>
      <color indexed="52"/>
      <name val="Calibri"/>
      <family val="2"/>
    </font>
    <font>
      <sz val="11"/>
      <color indexed="60"/>
      <name val="Calibri"/>
      <family val="2"/>
    </font>
    <font>
      <sz val="10"/>
      <color indexed="8"/>
      <name val="Times New Roman"/>
      <family val="1"/>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Arial"/>
      <family val="2"/>
    </font>
    <font>
      <sz val="11"/>
      <color rgb="FF3F3F76"/>
      <name val="Calibri"/>
      <family val="2"/>
    </font>
    <font>
      <sz val="11"/>
      <color rgb="FFFA7D00"/>
      <name val="Calibri"/>
      <family val="2"/>
    </font>
    <font>
      <sz val="11"/>
      <color rgb="FF9C6500"/>
      <name val="Calibri"/>
      <family val="2"/>
    </font>
    <font>
      <sz val="10"/>
      <color rgb="FF000000"/>
      <name val="Times New Roman"/>
      <family val="1"/>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8"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1" applyNumberFormat="0" applyAlignment="0" applyProtection="0"/>
    <xf numFmtId="0" fontId="37" fillId="0" borderId="6" applyNumberFormat="0" applyFill="0" applyAlignment="0" applyProtection="0"/>
    <xf numFmtId="0" fontId="38" fillId="30" borderId="0" applyNumberFormat="0" applyBorder="0" applyAlignment="0" applyProtection="0"/>
    <xf numFmtId="0" fontId="39" fillId="0" borderId="0">
      <alignment/>
      <protection/>
    </xf>
    <xf numFmtId="0" fontId="39" fillId="0" borderId="0">
      <alignment/>
      <protection/>
    </xf>
    <xf numFmtId="0" fontId="0" fillId="31" borderId="7" applyNumberFormat="0" applyFont="0" applyAlignment="0" applyProtection="0"/>
    <xf numFmtId="0" fontId="40" fillId="26"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0">
    <xf numFmtId="0" fontId="0" fillId="0" borderId="0" xfId="0" applyAlignment="1">
      <alignment/>
    </xf>
    <xf numFmtId="0" fontId="2" fillId="0" borderId="0" xfId="0" applyFont="1" applyAlignment="1">
      <alignment/>
    </xf>
    <xf numFmtId="0" fontId="3" fillId="0" borderId="10" xfId="0" applyFont="1" applyBorder="1" applyAlignment="1">
      <alignment horizontal="center" vertical="center" wrapText="1"/>
    </xf>
    <xf numFmtId="0" fontId="3" fillId="0" borderId="10" xfId="0" applyFont="1" applyBorder="1" applyAlignment="1">
      <alignment wrapText="1"/>
    </xf>
    <xf numFmtId="0" fontId="3" fillId="0" borderId="11" xfId="0" applyFont="1" applyBorder="1" applyAlignment="1">
      <alignment horizontal="center" vertical="center" wrapText="1"/>
    </xf>
    <xf numFmtId="49" fontId="2" fillId="0" borderId="11" xfId="0" applyNumberFormat="1" applyFont="1" applyFill="1" applyBorder="1" applyAlignment="1">
      <alignment horizontal="center" vertical="center" wrapText="1"/>
    </xf>
    <xf numFmtId="1" fontId="2" fillId="0" borderId="11" xfId="0" applyNumberFormat="1" applyFont="1" applyBorder="1" applyAlignment="1">
      <alignment horizontal="center" vertical="center" wrapText="1"/>
    </xf>
    <xf numFmtId="2" fontId="2" fillId="0" borderId="11"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right" vertical="center" wrapText="1"/>
    </xf>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0" fontId="2" fillId="0" borderId="0" xfId="0" applyFont="1" applyBorder="1" applyAlignment="1">
      <alignment horizontal="left" vertical="center" wrapText="1"/>
    </xf>
    <xf numFmtId="0" fontId="2" fillId="0" borderId="0" xfId="0" applyFont="1" applyAlignment="1">
      <alignment horizontal="left"/>
    </xf>
    <xf numFmtId="17" fontId="3" fillId="0" borderId="0" xfId="0" applyNumberFormat="1" applyFont="1" applyBorder="1" applyAlignment="1" quotePrefix="1">
      <alignment horizontal="center" vertical="center" wrapText="1"/>
    </xf>
    <xf numFmtId="0" fontId="2" fillId="0" borderId="0" xfId="0" applyFont="1" applyBorder="1" applyAlignment="1">
      <alignment/>
    </xf>
    <xf numFmtId="0" fontId="2" fillId="0" borderId="0" xfId="0" applyFont="1" applyBorder="1" applyAlignment="1">
      <alignment horizontal="justify" vertical="top"/>
    </xf>
    <xf numFmtId="0" fontId="3" fillId="0" borderId="0" xfId="0" applyFont="1" applyBorder="1" applyAlignment="1">
      <alignment horizontal="center"/>
    </xf>
    <xf numFmtId="0" fontId="2" fillId="0" borderId="0" xfId="0" applyFont="1" applyBorder="1" applyAlignment="1">
      <alignment horizontal="center"/>
    </xf>
    <xf numFmtId="0" fontId="2" fillId="0" borderId="0" xfId="0" applyFont="1" applyBorder="1" applyAlignment="1">
      <alignment horizontal="right"/>
    </xf>
    <xf numFmtId="4" fontId="3" fillId="0" borderId="0" xfId="0" applyNumberFormat="1" applyFont="1" applyBorder="1" applyAlignment="1">
      <alignment/>
    </xf>
    <xf numFmtId="0" fontId="2" fillId="0" borderId="0" xfId="0" applyFont="1" applyBorder="1" applyAlignment="1">
      <alignment horizontal="left" vertical="top" wrapText="1"/>
    </xf>
    <xf numFmtId="0" fontId="2" fillId="0" borderId="0" xfId="0" applyFont="1" applyBorder="1" applyAlignment="1">
      <alignment horizontal="justify" vertical="top" wrapText="1"/>
    </xf>
    <xf numFmtId="0" fontId="2" fillId="0" borderId="0" xfId="0" applyFont="1" applyBorder="1" applyAlignment="1">
      <alignment horizontal="right" vertical="top"/>
    </xf>
    <xf numFmtId="0" fontId="2" fillId="0" borderId="0" xfId="0" applyFont="1" applyBorder="1" applyAlignment="1">
      <alignment horizontal="center" wrapText="1"/>
    </xf>
    <xf numFmtId="4" fontId="2" fillId="0" borderId="0" xfId="0" applyNumberFormat="1" applyFont="1" applyBorder="1" applyAlignment="1">
      <alignment horizontal="right"/>
    </xf>
    <xf numFmtId="0" fontId="2" fillId="0" borderId="0" xfId="0" applyFont="1" applyBorder="1" applyAlignment="1" quotePrefix="1">
      <alignment horizontal="center" vertical="top" wrapText="1"/>
    </xf>
    <xf numFmtId="0" fontId="2" fillId="0" borderId="0" xfId="0" applyFont="1" applyFill="1" applyBorder="1" applyAlignment="1">
      <alignment horizontal="center" wrapText="1"/>
    </xf>
    <xf numFmtId="4" fontId="2" fillId="0" borderId="0" xfId="0" applyNumberFormat="1" applyFont="1" applyBorder="1" applyAlignment="1">
      <alignment/>
    </xf>
    <xf numFmtId="0" fontId="2" fillId="0" borderId="0" xfId="0" applyFont="1" applyBorder="1" applyAlignment="1">
      <alignment horizontal="center" vertical="top"/>
    </xf>
    <xf numFmtId="0" fontId="2" fillId="0" borderId="0" xfId="0" applyFont="1" applyBorder="1" applyAlignment="1">
      <alignment vertical="top" wrapText="1"/>
    </xf>
    <xf numFmtId="0" fontId="2" fillId="0" borderId="12" xfId="0" applyFont="1" applyBorder="1" applyAlignment="1">
      <alignment/>
    </xf>
    <xf numFmtId="0" fontId="2" fillId="0" borderId="12" xfId="0" applyFont="1" applyBorder="1" applyAlignment="1">
      <alignment horizontal="justify" vertical="top"/>
    </xf>
    <xf numFmtId="0" fontId="3" fillId="0" borderId="12" xfId="0" applyFont="1" applyBorder="1" applyAlignment="1">
      <alignment horizontal="center"/>
    </xf>
    <xf numFmtId="0" fontId="2" fillId="0" borderId="12" xfId="0" applyFont="1" applyBorder="1" applyAlignment="1">
      <alignment horizontal="center"/>
    </xf>
    <xf numFmtId="0" fontId="2" fillId="0" borderId="12" xfId="0" applyFont="1" applyBorder="1" applyAlignment="1">
      <alignment horizontal="right"/>
    </xf>
    <xf numFmtId="4" fontId="3" fillId="0" borderId="12" xfId="0" applyNumberFormat="1" applyFont="1" applyBorder="1" applyAlignment="1">
      <alignment/>
    </xf>
    <xf numFmtId="0" fontId="2" fillId="0" borderId="0" xfId="0" applyFont="1" applyAlignment="1">
      <alignment horizontal="center"/>
    </xf>
    <xf numFmtId="0" fontId="2" fillId="0" borderId="0" xfId="0" applyFont="1" applyAlignment="1">
      <alignment horizontal="right"/>
    </xf>
    <xf numFmtId="0" fontId="3" fillId="0" borderId="0" xfId="0" applyFont="1" applyBorder="1" applyAlignment="1">
      <alignment horizontal="justify" vertical="top"/>
    </xf>
    <xf numFmtId="0" fontId="2" fillId="0" borderId="0" xfId="0" applyFont="1" applyAlignment="1">
      <alignment horizontal="left" wrapText="1"/>
    </xf>
    <xf numFmtId="4" fontId="2" fillId="0" borderId="0" xfId="0" applyNumberFormat="1" applyFont="1" applyAlignment="1">
      <alignment/>
    </xf>
    <xf numFmtId="2" fontId="2" fillId="0" borderId="0" xfId="0" applyNumberFormat="1" applyFont="1" applyAlignment="1">
      <alignment/>
    </xf>
    <xf numFmtId="0" fontId="3" fillId="0" borderId="0" xfId="0" applyFont="1" applyBorder="1" applyAlignment="1">
      <alignment horizontal="center" vertical="top"/>
    </xf>
    <xf numFmtId="0" fontId="3" fillId="0" borderId="11" xfId="0" applyFont="1" applyFill="1" applyBorder="1" applyAlignment="1">
      <alignment horizontal="center" vertical="top" wrapText="1"/>
    </xf>
    <xf numFmtId="0" fontId="2" fillId="0" borderId="0" xfId="0" applyFont="1" applyAlignment="1">
      <alignment wrapText="1"/>
    </xf>
    <xf numFmtId="0" fontId="2" fillId="0" borderId="0" xfId="0" applyFont="1" applyAlignment="1">
      <alignment/>
    </xf>
    <xf numFmtId="0" fontId="2" fillId="0" borderId="0" xfId="0" applyFont="1" applyAlignment="1">
      <alignment horizontal="left"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0</xdr:row>
      <xdr:rowOff>0</xdr:rowOff>
    </xdr:from>
    <xdr:to>
      <xdr:col>1</xdr:col>
      <xdr:colOff>904875</xdr:colOff>
      <xdr:row>0</xdr:row>
      <xdr:rowOff>0</xdr:rowOff>
    </xdr:to>
    <xdr:sp>
      <xdr:nvSpPr>
        <xdr:cNvPr id="1" name="Line 2"/>
        <xdr:cNvSpPr>
          <a:spLocks/>
        </xdr:cNvSpPr>
      </xdr:nvSpPr>
      <xdr:spPr>
        <a:xfrm>
          <a:off x="1323975" y="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P124"/>
  <sheetViews>
    <sheetView tabSelected="1" view="pageBreakPreview" zoomScaleSheetLayoutView="100" workbookViewId="0" topLeftCell="A1">
      <selection activeCell="E21" sqref="E21"/>
    </sheetView>
  </sheetViews>
  <sheetFormatPr defaultColWidth="8.88671875" defaultRowHeight="15"/>
  <cols>
    <col min="1" max="1" width="4.88671875" style="1" bestFit="1" customWidth="1"/>
    <col min="2" max="2" width="56.5546875" style="1" customWidth="1"/>
    <col min="3" max="3" width="0.671875" style="1" hidden="1" customWidth="1"/>
    <col min="4" max="4" width="8.6640625" style="1" customWidth="1"/>
    <col min="5" max="5" width="6.10546875" style="39" customWidth="1"/>
    <col min="6" max="6" width="9.77734375" style="40" customWidth="1"/>
    <col min="7" max="7" width="11.21484375" style="1" customWidth="1"/>
    <col min="8" max="8" width="11.10546875" style="1" hidden="1" customWidth="1"/>
    <col min="9" max="9" width="8.88671875" style="1" hidden="1" customWidth="1"/>
    <col min="10" max="10" width="10.5546875" style="1" hidden="1" customWidth="1"/>
    <col min="11" max="11" width="12.88671875" style="1" hidden="1" customWidth="1"/>
    <col min="12" max="12" width="12.10546875" style="1" hidden="1" customWidth="1"/>
    <col min="13" max="13" width="12.6640625" style="1" hidden="1" customWidth="1"/>
    <col min="14" max="14" width="6.3359375" style="1" hidden="1" customWidth="1"/>
    <col min="15" max="15" width="9.88671875" style="1" customWidth="1"/>
    <col min="16" max="16" width="12.3359375" style="1" bestFit="1" customWidth="1"/>
    <col min="17" max="16384" width="8.88671875" style="1" customWidth="1"/>
  </cols>
  <sheetData>
    <row r="2" spans="2:6" ht="25.5">
      <c r="B2" s="2" t="s">
        <v>116</v>
      </c>
      <c r="C2" s="3"/>
      <c r="D2" s="3"/>
      <c r="E2" s="3"/>
      <c r="F2" s="3"/>
    </row>
    <row r="3" spans="1:15" ht="56.25" customHeight="1">
      <c r="A3" s="4" t="s">
        <v>6</v>
      </c>
      <c r="B3" s="4" t="s">
        <v>0</v>
      </c>
      <c r="C3" s="4" t="s">
        <v>15</v>
      </c>
      <c r="D3" s="4" t="s">
        <v>1</v>
      </c>
      <c r="E3" s="4" t="s">
        <v>3</v>
      </c>
      <c r="F3" s="4" t="s">
        <v>13</v>
      </c>
      <c r="G3" s="4" t="s">
        <v>14</v>
      </c>
      <c r="H3" s="5" t="s">
        <v>11</v>
      </c>
      <c r="I3" s="6">
        <v>18</v>
      </c>
      <c r="J3" s="5" t="s">
        <v>9</v>
      </c>
      <c r="K3" s="6">
        <v>10</v>
      </c>
      <c r="L3" s="5" t="s">
        <v>10</v>
      </c>
      <c r="M3" s="7">
        <v>80</v>
      </c>
      <c r="N3" s="8" t="s">
        <v>8</v>
      </c>
      <c r="O3" s="9"/>
    </row>
    <row r="4" spans="1:7" ht="12.75">
      <c r="A4" s="10"/>
      <c r="B4" s="10"/>
      <c r="C4" s="10"/>
      <c r="D4" s="10"/>
      <c r="E4" s="10"/>
      <c r="F4" s="11"/>
      <c r="G4" s="10"/>
    </row>
    <row r="5" spans="1:7" ht="12.75">
      <c r="A5" s="10"/>
      <c r="B5" s="12" t="s">
        <v>16</v>
      </c>
      <c r="C5" s="10"/>
      <c r="D5" s="10"/>
      <c r="E5" s="10"/>
      <c r="F5" s="11"/>
      <c r="G5" s="10"/>
    </row>
    <row r="6" spans="1:7" ht="12.75">
      <c r="A6" s="10"/>
      <c r="B6" s="12" t="s">
        <v>92</v>
      </c>
      <c r="C6" s="10"/>
      <c r="D6" s="10"/>
      <c r="E6" s="10"/>
      <c r="F6" s="11"/>
      <c r="G6" s="10"/>
    </row>
    <row r="7" spans="1:7" ht="12.75">
      <c r="A7" s="10"/>
      <c r="B7" s="12" t="s">
        <v>17</v>
      </c>
      <c r="C7" s="10"/>
      <c r="D7" s="10"/>
      <c r="E7" s="10"/>
      <c r="F7" s="11"/>
      <c r="G7" s="10"/>
    </row>
    <row r="8" spans="1:7" ht="12.75">
      <c r="A8" s="10"/>
      <c r="B8" s="12"/>
      <c r="C8" s="10"/>
      <c r="D8" s="10"/>
      <c r="E8" s="10"/>
      <c r="F8" s="11"/>
      <c r="G8" s="10"/>
    </row>
    <row r="9" spans="1:7" ht="12.75">
      <c r="A9" s="10"/>
      <c r="B9" s="13" t="s">
        <v>18</v>
      </c>
      <c r="C9" s="10"/>
      <c r="D9" s="10"/>
      <c r="E9" s="10"/>
      <c r="F9" s="11"/>
      <c r="G9" s="10"/>
    </row>
    <row r="10" spans="1:7" s="15" customFormat="1" ht="12.75">
      <c r="A10" s="14"/>
      <c r="B10" s="14" t="s">
        <v>19</v>
      </c>
      <c r="C10" s="14"/>
      <c r="D10" s="14"/>
      <c r="E10" s="14"/>
      <c r="F10" s="14"/>
      <c r="G10" s="14"/>
    </row>
    <row r="11" spans="1:7" s="15" customFormat="1" ht="12.75">
      <c r="A11" s="14"/>
      <c r="B11" s="14" t="s">
        <v>20</v>
      </c>
      <c r="C11" s="14"/>
      <c r="D11" s="14"/>
      <c r="E11" s="14"/>
      <c r="F11" s="14"/>
      <c r="G11" s="14"/>
    </row>
    <row r="12" spans="1:7" s="15" customFormat="1" ht="76.5">
      <c r="A12" s="14"/>
      <c r="B12" s="14" t="s">
        <v>22</v>
      </c>
      <c r="C12" s="14"/>
      <c r="D12" s="14"/>
      <c r="E12" s="14"/>
      <c r="F12" s="14"/>
      <c r="G12" s="14"/>
    </row>
    <row r="13" spans="1:7" s="15" customFormat="1" ht="12.75">
      <c r="A13" s="14"/>
      <c r="B13" s="14" t="s">
        <v>21</v>
      </c>
      <c r="C13" s="14"/>
      <c r="D13" s="14"/>
      <c r="E13" s="14"/>
      <c r="F13" s="14"/>
      <c r="G13" s="14"/>
    </row>
    <row r="14" spans="1:7" s="15" customFormat="1" ht="12.75">
      <c r="A14" s="14"/>
      <c r="B14" s="14"/>
      <c r="C14" s="14"/>
      <c r="D14" s="14"/>
      <c r="E14" s="14"/>
      <c r="F14" s="14"/>
      <c r="G14" s="14"/>
    </row>
    <row r="15" ht="12.75">
      <c r="A15" s="45"/>
    </row>
    <row r="16" spans="1:7" ht="12.75">
      <c r="A16" s="16" t="s">
        <v>63</v>
      </c>
      <c r="B16" s="46" t="s">
        <v>35</v>
      </c>
      <c r="C16" s="41"/>
      <c r="D16" s="19"/>
      <c r="E16" s="20"/>
      <c r="F16" s="21"/>
      <c r="G16" s="22"/>
    </row>
    <row r="17" spans="1:7" ht="12.75">
      <c r="A17" s="18"/>
      <c r="B17" s="18"/>
      <c r="C17" s="18"/>
      <c r="D17" s="19"/>
      <c r="E17" s="20"/>
      <c r="F17" s="21"/>
      <c r="G17" s="22"/>
    </row>
    <row r="18" spans="1:7" ht="127.5">
      <c r="A18" s="28" t="s">
        <v>64</v>
      </c>
      <c r="B18" s="47" t="s">
        <v>36</v>
      </c>
      <c r="C18" s="29"/>
      <c r="D18" s="20"/>
      <c r="E18" s="20"/>
      <c r="F18" s="21"/>
      <c r="G18" s="17"/>
    </row>
    <row r="19" spans="1:14" ht="12.75">
      <c r="A19" s="17"/>
      <c r="B19" s="32" t="s">
        <v>23</v>
      </c>
      <c r="C19" s="24"/>
      <c r="D19" s="26" t="s">
        <v>5</v>
      </c>
      <c r="E19" s="20">
        <v>2</v>
      </c>
      <c r="F19" s="27"/>
      <c r="G19" s="30"/>
      <c r="H19" s="44">
        <v>37</v>
      </c>
      <c r="I19" s="43">
        <f>H19*$I$3/100</f>
        <v>6.66</v>
      </c>
      <c r="J19" s="43">
        <f>H19+I19</f>
        <v>43.66</v>
      </c>
      <c r="K19" s="43">
        <f>J19*$K$3/100</f>
        <v>4.366</v>
      </c>
      <c r="L19" s="43">
        <f>J19+K19</f>
        <v>48.025999999999996</v>
      </c>
      <c r="M19" s="43"/>
      <c r="N19" s="43">
        <f>L19*$M$3</f>
        <v>3842.08</v>
      </c>
    </row>
    <row r="20" spans="1:2" ht="12.75">
      <c r="A20" s="45"/>
      <c r="B20" s="48"/>
    </row>
    <row r="21" spans="1:7" ht="114.75">
      <c r="A21" s="28" t="s">
        <v>65</v>
      </c>
      <c r="B21" s="47" t="s">
        <v>37</v>
      </c>
      <c r="C21" s="29"/>
      <c r="D21" s="20"/>
      <c r="E21" s="20"/>
      <c r="F21" s="21"/>
      <c r="G21" s="17"/>
    </row>
    <row r="22" spans="1:14" ht="12.75">
      <c r="A22" s="17"/>
      <c r="B22" s="32" t="s">
        <v>38</v>
      </c>
      <c r="C22" s="24"/>
      <c r="D22" s="26" t="s">
        <v>5</v>
      </c>
      <c r="E22" s="20">
        <v>3</v>
      </c>
      <c r="F22" s="27"/>
      <c r="G22" s="30"/>
      <c r="H22" s="44">
        <v>37</v>
      </c>
      <c r="I22" s="43">
        <f>H22*$I$3/100</f>
        <v>6.66</v>
      </c>
      <c r="J22" s="43">
        <f>H22+I22</f>
        <v>43.66</v>
      </c>
      <c r="K22" s="43">
        <f>J22*$K$3/100</f>
        <v>4.366</v>
      </c>
      <c r="L22" s="43">
        <f>J22+K22</f>
        <v>48.025999999999996</v>
      </c>
      <c r="M22" s="43"/>
      <c r="N22" s="43">
        <f>L22*$M$3</f>
        <v>3842.08</v>
      </c>
    </row>
    <row r="23" ht="12.75">
      <c r="A23" s="45"/>
    </row>
    <row r="24" spans="1:2" ht="114.75">
      <c r="A24" s="28" t="s">
        <v>66</v>
      </c>
      <c r="B24" s="42" t="s">
        <v>39</v>
      </c>
    </row>
    <row r="25" spans="1:14" ht="12.75">
      <c r="A25" s="17"/>
      <c r="B25" s="23" t="s">
        <v>40</v>
      </c>
      <c r="C25" s="24"/>
      <c r="D25" s="26" t="s">
        <v>5</v>
      </c>
      <c r="E25" s="20">
        <v>2</v>
      </c>
      <c r="F25" s="27"/>
      <c r="G25" s="30"/>
      <c r="H25" s="44">
        <v>37</v>
      </c>
      <c r="I25" s="43">
        <f>H25*$I$3/100</f>
        <v>6.66</v>
      </c>
      <c r="J25" s="43">
        <f>H25+I25</f>
        <v>43.66</v>
      </c>
      <c r="K25" s="43">
        <f>J25*$K$3/100</f>
        <v>4.366</v>
      </c>
      <c r="L25" s="43">
        <f>J25+K25</f>
        <v>48.025999999999996</v>
      </c>
      <c r="M25" s="43"/>
      <c r="N25" s="43">
        <f>L25*$M$3</f>
        <v>3842.08</v>
      </c>
    </row>
    <row r="26" spans="1:2" ht="12.75">
      <c r="A26" s="45"/>
      <c r="B26" s="15"/>
    </row>
    <row r="27" spans="1:2" ht="102">
      <c r="A27" s="28" t="s">
        <v>67</v>
      </c>
      <c r="B27" s="42" t="s">
        <v>115</v>
      </c>
    </row>
    <row r="28" spans="1:14" ht="12.75">
      <c r="A28" s="17"/>
      <c r="B28" s="23" t="s">
        <v>2</v>
      </c>
      <c r="C28" s="24"/>
      <c r="D28" s="26" t="s">
        <v>5</v>
      </c>
      <c r="E28" s="20">
        <v>1</v>
      </c>
      <c r="F28" s="27"/>
      <c r="G28" s="30"/>
      <c r="H28" s="44">
        <v>37</v>
      </c>
      <c r="I28" s="43">
        <f>H28*$I$3/100</f>
        <v>6.66</v>
      </c>
      <c r="J28" s="43">
        <f>H28+I28</f>
        <v>43.66</v>
      </c>
      <c r="K28" s="43">
        <f>J28*$K$3/100</f>
        <v>4.366</v>
      </c>
      <c r="L28" s="43">
        <f>J28+K28</f>
        <v>48.025999999999996</v>
      </c>
      <c r="M28" s="43"/>
      <c r="N28" s="43">
        <f>L28*$M$3</f>
        <v>3842.08</v>
      </c>
    </row>
    <row r="29" ht="12.75">
      <c r="A29" s="45"/>
    </row>
    <row r="30" spans="1:2" ht="89.25">
      <c r="A30" s="28" t="s">
        <v>68</v>
      </c>
      <c r="B30" s="47" t="s">
        <v>114</v>
      </c>
    </row>
    <row r="31" spans="1:14" ht="12.75">
      <c r="A31" s="17"/>
      <c r="B31" s="23" t="s">
        <v>2</v>
      </c>
      <c r="C31" s="24"/>
      <c r="D31" s="26" t="s">
        <v>5</v>
      </c>
      <c r="E31" s="20">
        <v>5</v>
      </c>
      <c r="F31" s="27"/>
      <c r="G31" s="30"/>
      <c r="H31" s="44">
        <v>37</v>
      </c>
      <c r="I31" s="43">
        <f>H31*$I$3/100</f>
        <v>6.66</v>
      </c>
      <c r="J31" s="43">
        <f>H31+I31</f>
        <v>43.66</v>
      </c>
      <c r="K31" s="43">
        <f>J31*$K$3/100</f>
        <v>4.366</v>
      </c>
      <c r="L31" s="43">
        <f>J31+K31</f>
        <v>48.025999999999996</v>
      </c>
      <c r="M31" s="43"/>
      <c r="N31" s="43">
        <f>L31*$M$3</f>
        <v>3842.08</v>
      </c>
    </row>
    <row r="32" ht="12.75">
      <c r="A32" s="45"/>
    </row>
    <row r="33" spans="1:2" ht="63.75">
      <c r="A33" s="28" t="s">
        <v>69</v>
      </c>
      <c r="B33" s="47" t="s">
        <v>113</v>
      </c>
    </row>
    <row r="34" spans="1:14" ht="12.75">
      <c r="A34" s="17"/>
      <c r="B34" s="23" t="s">
        <v>2</v>
      </c>
      <c r="C34" s="24"/>
      <c r="D34" s="26" t="s">
        <v>5</v>
      </c>
      <c r="E34" s="20">
        <v>14</v>
      </c>
      <c r="F34" s="27"/>
      <c r="G34" s="30"/>
      <c r="H34" s="44">
        <v>37</v>
      </c>
      <c r="I34" s="43">
        <f>H34*$I$3/100</f>
        <v>6.66</v>
      </c>
      <c r="J34" s="43">
        <f>H34+I34</f>
        <v>43.66</v>
      </c>
      <c r="K34" s="43">
        <f>J34*$K$3/100</f>
        <v>4.366</v>
      </c>
      <c r="L34" s="43">
        <f>J34+K34</f>
        <v>48.025999999999996</v>
      </c>
      <c r="M34" s="43"/>
      <c r="N34" s="43">
        <f>L34*$M$3</f>
        <v>3842.08</v>
      </c>
    </row>
    <row r="35" ht="12.75">
      <c r="A35" s="45"/>
    </row>
    <row r="36" spans="1:2" ht="25.5">
      <c r="A36" s="28" t="s">
        <v>70</v>
      </c>
      <c r="B36" s="47" t="s">
        <v>25</v>
      </c>
    </row>
    <row r="37" spans="1:14" ht="12.75">
      <c r="A37" s="17"/>
      <c r="B37" s="23" t="s">
        <v>24</v>
      </c>
      <c r="C37" s="24"/>
      <c r="D37" s="26" t="s">
        <v>5</v>
      </c>
      <c r="E37" s="20">
        <v>14</v>
      </c>
      <c r="F37" s="27"/>
      <c r="G37" s="30"/>
      <c r="H37" s="44">
        <v>37</v>
      </c>
      <c r="I37" s="43">
        <f>H37*$I$3/100</f>
        <v>6.66</v>
      </c>
      <c r="J37" s="43">
        <f>H37+I37</f>
        <v>43.66</v>
      </c>
      <c r="K37" s="43">
        <f>J37*$K$3/100</f>
        <v>4.366</v>
      </c>
      <c r="L37" s="43">
        <f>J37+K37</f>
        <v>48.025999999999996</v>
      </c>
      <c r="M37" s="43"/>
      <c r="N37" s="43">
        <f>L37*$M$3</f>
        <v>3842.08</v>
      </c>
    </row>
    <row r="38" ht="12.75">
      <c r="A38" s="45"/>
    </row>
    <row r="39" spans="1:2" ht="25.5">
      <c r="A39" s="28" t="s">
        <v>71</v>
      </c>
      <c r="B39" s="47" t="s">
        <v>26</v>
      </c>
    </row>
    <row r="40" spans="1:14" ht="25.5">
      <c r="A40" s="17"/>
      <c r="B40" s="23" t="s">
        <v>27</v>
      </c>
      <c r="C40" s="24"/>
      <c r="D40" s="26" t="s">
        <v>5</v>
      </c>
      <c r="E40" s="20">
        <v>5</v>
      </c>
      <c r="F40" s="27"/>
      <c r="G40" s="30"/>
      <c r="H40" s="44">
        <v>37</v>
      </c>
      <c r="I40" s="43">
        <f>H40*$I$3/100</f>
        <v>6.66</v>
      </c>
      <c r="J40" s="43">
        <f>H40+I40</f>
        <v>43.66</v>
      </c>
      <c r="K40" s="43">
        <f>J40*$K$3/100</f>
        <v>4.366</v>
      </c>
      <c r="L40" s="43">
        <f>J40+K40</f>
        <v>48.025999999999996</v>
      </c>
      <c r="M40" s="43"/>
      <c r="N40" s="43">
        <f>L40*$M$3</f>
        <v>3842.08</v>
      </c>
    </row>
    <row r="41" ht="12.75">
      <c r="A41" s="45"/>
    </row>
    <row r="42" spans="1:2" ht="178.5">
      <c r="A42" s="28" t="s">
        <v>72</v>
      </c>
      <c r="B42" s="42" t="s">
        <v>112</v>
      </c>
    </row>
    <row r="43" spans="1:14" ht="25.5">
      <c r="A43" s="17"/>
      <c r="B43" s="23" t="s">
        <v>41</v>
      </c>
      <c r="C43" s="24"/>
      <c r="D43" s="26" t="s">
        <v>5</v>
      </c>
      <c r="E43" s="20">
        <v>10</v>
      </c>
      <c r="F43" s="27"/>
      <c r="G43" s="30"/>
      <c r="H43" s="44">
        <v>37</v>
      </c>
      <c r="I43" s="43">
        <f>H43*$I$3/100</f>
        <v>6.66</v>
      </c>
      <c r="J43" s="43">
        <f>H43+I43</f>
        <v>43.66</v>
      </c>
      <c r="K43" s="43">
        <f>J43*$K$3/100</f>
        <v>4.366</v>
      </c>
      <c r="L43" s="43">
        <f>J43+K43</f>
        <v>48.025999999999996</v>
      </c>
      <c r="M43" s="43"/>
      <c r="N43" s="43">
        <f>L43*$M$3</f>
        <v>3842.08</v>
      </c>
    </row>
    <row r="44" ht="12.75">
      <c r="A44" s="45"/>
    </row>
    <row r="45" spans="1:2" ht="204">
      <c r="A45" s="28" t="s">
        <v>73</v>
      </c>
      <c r="B45" s="42" t="s">
        <v>42</v>
      </c>
    </row>
    <row r="46" spans="1:14" ht="25.5">
      <c r="A46" s="17"/>
      <c r="B46" s="23" t="s">
        <v>43</v>
      </c>
      <c r="C46" s="24"/>
      <c r="D46" s="26" t="s">
        <v>5</v>
      </c>
      <c r="E46" s="20">
        <v>1</v>
      </c>
      <c r="F46" s="27"/>
      <c r="G46" s="30"/>
      <c r="H46" s="44">
        <v>37</v>
      </c>
      <c r="I46" s="43">
        <f>H46*$I$3/100</f>
        <v>6.66</v>
      </c>
      <c r="J46" s="43">
        <f>H46+I46</f>
        <v>43.66</v>
      </c>
      <c r="K46" s="43">
        <f>J46*$K$3/100</f>
        <v>4.366</v>
      </c>
      <c r="L46" s="43">
        <f>J46+K46</f>
        <v>48.025999999999996</v>
      </c>
      <c r="M46" s="43"/>
      <c r="N46" s="43">
        <f>L46*$M$3</f>
        <v>3842.08</v>
      </c>
    </row>
    <row r="47" ht="12.75">
      <c r="A47" s="45"/>
    </row>
    <row r="48" spans="1:2" ht="89.25">
      <c r="A48" s="28" t="s">
        <v>74</v>
      </c>
      <c r="B48" s="42" t="s">
        <v>44</v>
      </c>
    </row>
    <row r="49" spans="1:14" ht="25.5">
      <c r="A49" s="17"/>
      <c r="B49" s="23" t="s">
        <v>45</v>
      </c>
      <c r="C49" s="24"/>
      <c r="D49" s="26" t="s">
        <v>5</v>
      </c>
      <c r="E49" s="20">
        <v>1</v>
      </c>
      <c r="F49" s="27"/>
      <c r="G49" s="30"/>
      <c r="H49" s="44">
        <v>37</v>
      </c>
      <c r="I49" s="43">
        <f>H49*$I$3/100</f>
        <v>6.66</v>
      </c>
      <c r="J49" s="43">
        <f>H49+I49</f>
        <v>43.66</v>
      </c>
      <c r="K49" s="43">
        <f>J49*$K$3/100</f>
        <v>4.366</v>
      </c>
      <c r="L49" s="43">
        <f>J49+K49</f>
        <v>48.025999999999996</v>
      </c>
      <c r="M49" s="43"/>
      <c r="N49" s="43">
        <f>L49*$M$3</f>
        <v>3842.08</v>
      </c>
    </row>
    <row r="50" ht="12.75">
      <c r="A50" s="45"/>
    </row>
    <row r="51" spans="1:2" ht="127.5">
      <c r="A51" s="28" t="s">
        <v>75</v>
      </c>
      <c r="B51" s="47" t="s">
        <v>111</v>
      </c>
    </row>
    <row r="52" spans="1:14" ht="25.5">
      <c r="A52" s="17"/>
      <c r="B52" s="23" t="s">
        <v>46</v>
      </c>
      <c r="C52" s="24"/>
      <c r="D52" s="26" t="s">
        <v>5</v>
      </c>
      <c r="E52" s="20">
        <v>1</v>
      </c>
      <c r="F52" s="27"/>
      <c r="G52" s="30"/>
      <c r="H52" s="44">
        <v>37</v>
      </c>
      <c r="I52" s="43">
        <f>H52*$I$3/100</f>
        <v>6.66</v>
      </c>
      <c r="J52" s="43">
        <f>H52+I52</f>
        <v>43.66</v>
      </c>
      <c r="K52" s="43">
        <f>J52*$K$3/100</f>
        <v>4.366</v>
      </c>
      <c r="L52" s="43">
        <f>J52+K52</f>
        <v>48.025999999999996</v>
      </c>
      <c r="M52" s="43"/>
      <c r="N52" s="43">
        <f>L52*$M$3</f>
        <v>3842.08</v>
      </c>
    </row>
    <row r="53" ht="12.75">
      <c r="A53" s="45"/>
    </row>
    <row r="54" spans="1:2" ht="76.5">
      <c r="A54" s="28" t="s">
        <v>76</v>
      </c>
      <c r="B54" s="47" t="s">
        <v>110</v>
      </c>
    </row>
    <row r="55" spans="1:14" ht="25.5">
      <c r="A55" s="17"/>
      <c r="B55" s="23" t="s">
        <v>47</v>
      </c>
      <c r="C55" s="24"/>
      <c r="D55" s="26" t="s">
        <v>5</v>
      </c>
      <c r="E55" s="20">
        <v>14</v>
      </c>
      <c r="F55" s="27"/>
      <c r="G55" s="30"/>
      <c r="H55" s="44">
        <v>37</v>
      </c>
      <c r="I55" s="43">
        <f>H55*$I$3/100</f>
        <v>6.66</v>
      </c>
      <c r="J55" s="43">
        <f>H55+I55</f>
        <v>43.66</v>
      </c>
      <c r="K55" s="43">
        <f>J55*$K$3/100</f>
        <v>4.366</v>
      </c>
      <c r="L55" s="43">
        <f>J55+K55</f>
        <v>48.025999999999996</v>
      </c>
      <c r="M55" s="43"/>
      <c r="N55" s="43">
        <f>L55*$M$3</f>
        <v>3842.08</v>
      </c>
    </row>
    <row r="56" ht="12.75">
      <c r="A56" s="45"/>
    </row>
    <row r="57" spans="1:2" ht="38.25">
      <c r="A57" s="28" t="s">
        <v>77</v>
      </c>
      <c r="B57" s="47" t="s">
        <v>109</v>
      </c>
    </row>
    <row r="58" spans="1:14" ht="12.75">
      <c r="A58" s="17"/>
      <c r="B58" s="23" t="s">
        <v>34</v>
      </c>
      <c r="C58" s="24"/>
      <c r="D58" s="26" t="s">
        <v>5</v>
      </c>
      <c r="E58" s="20">
        <v>3</v>
      </c>
      <c r="F58" s="27"/>
      <c r="G58" s="30"/>
      <c r="H58" s="44">
        <v>37</v>
      </c>
      <c r="I58" s="43">
        <f>H58*$I$3/100</f>
        <v>6.66</v>
      </c>
      <c r="J58" s="43">
        <f>H58+I58</f>
        <v>43.66</v>
      </c>
      <c r="K58" s="43">
        <f>J58*$K$3/100</f>
        <v>4.366</v>
      </c>
      <c r="L58" s="43">
        <f>J58+K58</f>
        <v>48.025999999999996</v>
      </c>
      <c r="M58" s="43"/>
      <c r="N58" s="43">
        <f>L58*$M$3</f>
        <v>3842.08</v>
      </c>
    </row>
    <row r="59" ht="12.75">
      <c r="A59" s="45"/>
    </row>
    <row r="60" spans="1:2" ht="127.5">
      <c r="A60" s="28" t="s">
        <v>78</v>
      </c>
      <c r="B60" s="42" t="s">
        <v>108</v>
      </c>
    </row>
    <row r="61" spans="1:14" ht="25.5">
      <c r="A61" s="17"/>
      <c r="B61" s="23" t="s">
        <v>48</v>
      </c>
      <c r="C61" s="24"/>
      <c r="D61" s="26" t="s">
        <v>5</v>
      </c>
      <c r="E61" s="20">
        <v>2</v>
      </c>
      <c r="F61" s="27"/>
      <c r="G61" s="30"/>
      <c r="H61" s="44">
        <v>37</v>
      </c>
      <c r="I61" s="43">
        <f>H61*$I$3/100</f>
        <v>6.66</v>
      </c>
      <c r="J61" s="43">
        <f>H61+I61</f>
        <v>43.66</v>
      </c>
      <c r="K61" s="43">
        <f>J61*$K$3/100</f>
        <v>4.366</v>
      </c>
      <c r="L61" s="43">
        <f>J61+K61</f>
        <v>48.025999999999996</v>
      </c>
      <c r="M61" s="43"/>
      <c r="N61" s="43">
        <f>L61*$M$3</f>
        <v>3842.08</v>
      </c>
    </row>
    <row r="62" ht="12.75">
      <c r="A62" s="45"/>
    </row>
    <row r="63" spans="1:2" ht="63.75">
      <c r="A63" s="28" t="s">
        <v>79</v>
      </c>
      <c r="B63" s="42" t="s">
        <v>49</v>
      </c>
    </row>
    <row r="64" spans="1:14" ht="12.75">
      <c r="A64" s="17"/>
      <c r="B64" s="23" t="s">
        <v>50</v>
      </c>
      <c r="C64" s="24"/>
      <c r="D64" s="26" t="s">
        <v>5</v>
      </c>
      <c r="E64" s="20">
        <v>3</v>
      </c>
      <c r="F64" s="27"/>
      <c r="G64" s="30"/>
      <c r="H64" s="44">
        <v>37</v>
      </c>
      <c r="I64" s="43">
        <f>H64*$I$3/100</f>
        <v>6.66</v>
      </c>
      <c r="J64" s="43">
        <f>H64+I64</f>
        <v>43.66</v>
      </c>
      <c r="K64" s="43">
        <f>J64*$K$3/100</f>
        <v>4.366</v>
      </c>
      <c r="L64" s="43">
        <f>J64+K64</f>
        <v>48.025999999999996</v>
      </c>
      <c r="M64" s="43"/>
      <c r="N64" s="43">
        <f>L64*$M$3</f>
        <v>3842.08</v>
      </c>
    </row>
    <row r="65" ht="12.75">
      <c r="A65" s="45"/>
    </row>
    <row r="66" spans="1:2" ht="63.75">
      <c r="A66" s="28" t="s">
        <v>80</v>
      </c>
      <c r="B66" s="42" t="s">
        <v>107</v>
      </c>
    </row>
    <row r="67" spans="1:14" ht="12.75">
      <c r="A67" s="17"/>
      <c r="B67" s="23" t="s">
        <v>52</v>
      </c>
      <c r="C67" s="24"/>
      <c r="D67" s="26" t="s">
        <v>5</v>
      </c>
      <c r="E67" s="20">
        <v>2</v>
      </c>
      <c r="F67" s="27"/>
      <c r="G67" s="30"/>
      <c r="H67" s="44">
        <v>37</v>
      </c>
      <c r="I67" s="43">
        <f>H67*$I$3/100</f>
        <v>6.66</v>
      </c>
      <c r="J67" s="43">
        <f>H67+I67</f>
        <v>43.66</v>
      </c>
      <c r="K67" s="43">
        <f>J67*$K$3/100</f>
        <v>4.366</v>
      </c>
      <c r="L67" s="43">
        <f>J67+K67</f>
        <v>48.025999999999996</v>
      </c>
      <c r="M67" s="43"/>
      <c r="N67" s="43">
        <f>L67*$M$3</f>
        <v>3842.08</v>
      </c>
    </row>
    <row r="68" ht="12.75">
      <c r="A68" s="45"/>
    </row>
    <row r="69" spans="1:2" ht="127.5">
      <c r="A69" s="28" t="s">
        <v>81</v>
      </c>
      <c r="B69" s="42" t="s">
        <v>120</v>
      </c>
    </row>
    <row r="70" spans="1:14" ht="12.75">
      <c r="A70" s="17"/>
      <c r="B70" s="32" t="s">
        <v>51</v>
      </c>
      <c r="C70" s="24"/>
      <c r="D70" s="26" t="s">
        <v>5</v>
      </c>
      <c r="E70" s="20">
        <v>1</v>
      </c>
      <c r="F70" s="27"/>
      <c r="G70" s="30"/>
      <c r="H70" s="44">
        <v>37</v>
      </c>
      <c r="I70" s="43">
        <f>H70*$I$3/100</f>
        <v>6.66</v>
      </c>
      <c r="J70" s="43">
        <f>H70+I70</f>
        <v>43.66</v>
      </c>
      <c r="K70" s="43">
        <f>J70*$K$3/100</f>
        <v>4.366</v>
      </c>
      <c r="L70" s="43">
        <f>J70+K70</f>
        <v>48.025999999999996</v>
      </c>
      <c r="M70" s="43"/>
      <c r="N70" s="43">
        <f>L70*$M$3</f>
        <v>3842.08</v>
      </c>
    </row>
    <row r="71" spans="1:2" ht="12.75">
      <c r="A71" s="45"/>
      <c r="B71" s="48"/>
    </row>
    <row r="72" spans="1:2" ht="135" customHeight="1">
      <c r="A72" s="28" t="s">
        <v>82</v>
      </c>
      <c r="B72" s="49" t="s">
        <v>119</v>
      </c>
    </row>
    <row r="73" spans="1:14" ht="12.75">
      <c r="A73" s="17"/>
      <c r="B73" s="23" t="s">
        <v>53</v>
      </c>
      <c r="C73" s="24"/>
      <c r="D73" s="26" t="s">
        <v>5</v>
      </c>
      <c r="E73" s="20">
        <v>1</v>
      </c>
      <c r="F73" s="27"/>
      <c r="G73" s="30"/>
      <c r="H73" s="44">
        <v>37</v>
      </c>
      <c r="I73" s="43">
        <f>H73*$I$3/100</f>
        <v>6.66</v>
      </c>
      <c r="J73" s="43">
        <f>H73+I73</f>
        <v>43.66</v>
      </c>
      <c r="K73" s="43">
        <f>J73*$K$3/100</f>
        <v>4.366</v>
      </c>
      <c r="L73" s="43">
        <f>J73+K73</f>
        <v>48.025999999999996</v>
      </c>
      <c r="M73" s="43"/>
      <c r="N73" s="43">
        <f>L73*$M$3</f>
        <v>3842.08</v>
      </c>
    </row>
    <row r="74" ht="12.75">
      <c r="A74" s="45"/>
    </row>
    <row r="75" spans="1:2" ht="102">
      <c r="A75" s="28" t="s">
        <v>83</v>
      </c>
      <c r="B75" s="42" t="s">
        <v>54</v>
      </c>
    </row>
    <row r="76" spans="1:16" ht="25.5">
      <c r="A76" s="17"/>
      <c r="B76" s="23" t="s">
        <v>55</v>
      </c>
      <c r="C76" s="24"/>
      <c r="D76" s="26" t="s">
        <v>5</v>
      </c>
      <c r="E76" s="20">
        <v>211</v>
      </c>
      <c r="F76" s="27"/>
      <c r="G76" s="30"/>
      <c r="H76" s="44">
        <v>37</v>
      </c>
      <c r="I76" s="43">
        <f>H76*$I$3/100</f>
        <v>6.66</v>
      </c>
      <c r="J76" s="43">
        <f>H76+I76</f>
        <v>43.66</v>
      </c>
      <c r="K76" s="43">
        <f>J76*$K$3/100</f>
        <v>4.366</v>
      </c>
      <c r="L76" s="43">
        <f>J76+K76</f>
        <v>48.025999999999996</v>
      </c>
      <c r="M76" s="43"/>
      <c r="N76" s="43">
        <f>L76*$M$3</f>
        <v>3842.08</v>
      </c>
      <c r="P76" s="1">
        <f>E76+E79+E82+E85+E91</f>
        <v>296</v>
      </c>
    </row>
    <row r="77" ht="12.75">
      <c r="A77" s="45"/>
    </row>
    <row r="78" spans="1:2" ht="127.5">
      <c r="A78" s="28" t="s">
        <v>84</v>
      </c>
      <c r="B78" s="42" t="s">
        <v>58</v>
      </c>
    </row>
    <row r="79" spans="1:14" ht="25.5">
      <c r="A79" s="17"/>
      <c r="B79" s="23" t="s">
        <v>56</v>
      </c>
      <c r="C79" s="24"/>
      <c r="D79" s="26" t="s">
        <v>5</v>
      </c>
      <c r="E79" s="20">
        <v>1</v>
      </c>
      <c r="F79" s="27"/>
      <c r="G79" s="30"/>
      <c r="H79" s="44">
        <v>37</v>
      </c>
      <c r="I79" s="43">
        <f>H79*$I$3/100</f>
        <v>6.66</v>
      </c>
      <c r="J79" s="43">
        <f>H79+I79</f>
        <v>43.66</v>
      </c>
      <c r="K79" s="43">
        <f>J79*$K$3/100</f>
        <v>4.366</v>
      </c>
      <c r="L79" s="43">
        <f>J79+K79</f>
        <v>48.025999999999996</v>
      </c>
      <c r="M79" s="43"/>
      <c r="N79" s="43">
        <f>L79*$M$3</f>
        <v>3842.08</v>
      </c>
    </row>
    <row r="80" ht="12.75">
      <c r="A80" s="45"/>
    </row>
    <row r="81" spans="1:2" ht="140.25">
      <c r="A81" s="28" t="s">
        <v>85</v>
      </c>
      <c r="B81" s="42" t="s">
        <v>122</v>
      </c>
    </row>
    <row r="82" spans="1:14" ht="25.5">
      <c r="A82" s="17"/>
      <c r="B82" s="23" t="s">
        <v>57</v>
      </c>
      <c r="C82" s="24"/>
      <c r="D82" s="26" t="s">
        <v>5</v>
      </c>
      <c r="E82" s="20">
        <v>43</v>
      </c>
      <c r="F82" s="27"/>
      <c r="G82" s="30"/>
      <c r="H82" s="44">
        <v>37</v>
      </c>
      <c r="I82" s="43">
        <f>H82*$I$3/100</f>
        <v>6.66</v>
      </c>
      <c r="J82" s="43">
        <f>H82+I82</f>
        <v>43.66</v>
      </c>
      <c r="K82" s="43">
        <f>J82*$K$3/100</f>
        <v>4.366</v>
      </c>
      <c r="L82" s="43">
        <f>J82+K82</f>
        <v>48.025999999999996</v>
      </c>
      <c r="M82" s="43"/>
      <c r="N82" s="43">
        <f>L82*$M$3</f>
        <v>3842.08</v>
      </c>
    </row>
    <row r="83" spans="1:14" ht="12.75">
      <c r="A83" s="17"/>
      <c r="B83" s="23"/>
      <c r="C83" s="24"/>
      <c r="D83" s="26"/>
      <c r="E83" s="20"/>
      <c r="F83" s="27"/>
      <c r="G83" s="30"/>
      <c r="H83" s="44"/>
      <c r="I83" s="43"/>
      <c r="J83" s="43"/>
      <c r="K83" s="43"/>
      <c r="L83" s="43"/>
      <c r="M83" s="43"/>
      <c r="N83" s="43"/>
    </row>
    <row r="84" spans="1:14" ht="114.75">
      <c r="A84" s="28" t="s">
        <v>86</v>
      </c>
      <c r="B84" s="49" t="s">
        <v>121</v>
      </c>
      <c r="H84" s="44"/>
      <c r="I84" s="43"/>
      <c r="J84" s="43"/>
      <c r="K84" s="43"/>
      <c r="L84" s="43"/>
      <c r="M84" s="43"/>
      <c r="N84" s="43"/>
    </row>
    <row r="85" spans="1:14" ht="12.75">
      <c r="A85" s="17"/>
      <c r="B85" s="23" t="s">
        <v>59</v>
      </c>
      <c r="C85" s="24"/>
      <c r="D85" s="26" t="s">
        <v>5</v>
      </c>
      <c r="E85" s="20">
        <v>22</v>
      </c>
      <c r="F85" s="27"/>
      <c r="G85" s="30"/>
      <c r="H85" s="44"/>
      <c r="I85" s="43"/>
      <c r="J85" s="43"/>
      <c r="K85" s="43"/>
      <c r="L85" s="43"/>
      <c r="M85" s="43"/>
      <c r="N85" s="43"/>
    </row>
    <row r="86" ht="12.75">
      <c r="A86" s="45"/>
    </row>
    <row r="87" spans="1:2" ht="127.5" hidden="1">
      <c r="A87" s="28" t="s">
        <v>86</v>
      </c>
      <c r="B87" s="42" t="s">
        <v>58</v>
      </c>
    </row>
    <row r="88" spans="1:14" ht="12.75" hidden="1">
      <c r="A88" s="17"/>
      <c r="B88" s="23" t="s">
        <v>59</v>
      </c>
      <c r="C88" s="24"/>
      <c r="D88" s="26" t="s">
        <v>5</v>
      </c>
      <c r="E88" s="19">
        <v>0</v>
      </c>
      <c r="F88" s="27"/>
      <c r="G88" s="30"/>
      <c r="H88" s="44">
        <v>37</v>
      </c>
      <c r="I88" s="43">
        <f>H88*$I$3/100</f>
        <v>6.66</v>
      </c>
      <c r="J88" s="43">
        <f>H88+I88</f>
        <v>43.66</v>
      </c>
      <c r="K88" s="43">
        <f>J88*$K$3/100</f>
        <v>4.366</v>
      </c>
      <c r="L88" s="43">
        <f>J88+K88</f>
        <v>48.025999999999996</v>
      </c>
      <c r="M88" s="43"/>
      <c r="N88" s="43">
        <f>L88*$M$3</f>
        <v>3842.08</v>
      </c>
    </row>
    <row r="89" ht="12.75" hidden="1">
      <c r="A89" s="45"/>
    </row>
    <row r="90" spans="1:2" ht="191.25">
      <c r="A90" s="28" t="s">
        <v>87</v>
      </c>
      <c r="B90" s="42" t="s">
        <v>117</v>
      </c>
    </row>
    <row r="91" spans="1:14" ht="12.75">
      <c r="A91" s="17"/>
      <c r="B91" s="23" t="s">
        <v>2</v>
      </c>
      <c r="C91" s="24"/>
      <c r="D91" s="26" t="s">
        <v>5</v>
      </c>
      <c r="E91" s="20">
        <v>19</v>
      </c>
      <c r="F91" s="27"/>
      <c r="G91" s="30"/>
      <c r="H91" s="44">
        <v>37</v>
      </c>
      <c r="I91" s="43">
        <f>H91*$I$3/100</f>
        <v>6.66</v>
      </c>
      <c r="J91" s="43">
        <f>H91+I91</f>
        <v>43.66</v>
      </c>
      <c r="K91" s="43">
        <f>J91*$K$3/100</f>
        <v>4.366</v>
      </c>
      <c r="L91" s="43">
        <f>J91+K91</f>
        <v>48.025999999999996</v>
      </c>
      <c r="M91" s="43"/>
      <c r="N91" s="43">
        <f>L91*$M$3</f>
        <v>3842.08</v>
      </c>
    </row>
    <row r="92" ht="12.75">
      <c r="A92" s="45"/>
    </row>
    <row r="93" spans="1:2" ht="25.5">
      <c r="A93" s="28" t="s">
        <v>88</v>
      </c>
      <c r="B93" s="42" t="s">
        <v>33</v>
      </c>
    </row>
    <row r="94" spans="1:14" ht="25.5">
      <c r="A94" s="17"/>
      <c r="B94" s="23" t="s">
        <v>32</v>
      </c>
      <c r="C94" s="24"/>
      <c r="D94" s="26" t="s">
        <v>12</v>
      </c>
      <c r="E94" s="20">
        <v>25000</v>
      </c>
      <c r="F94" s="27"/>
      <c r="G94" s="30"/>
      <c r="H94" s="44">
        <v>37</v>
      </c>
      <c r="I94" s="43">
        <f>H94*$I$3/100</f>
        <v>6.66</v>
      </c>
      <c r="J94" s="43">
        <f>H94+I94</f>
        <v>43.66</v>
      </c>
      <c r="K94" s="43">
        <f>J94*$K$3/100</f>
        <v>4.366</v>
      </c>
      <c r="L94" s="43">
        <f>J94+K94</f>
        <v>48.025999999999996</v>
      </c>
      <c r="M94" s="43"/>
      <c r="N94" s="43">
        <f>L94*$M$3</f>
        <v>3842.08</v>
      </c>
    </row>
    <row r="95" ht="12.75">
      <c r="A95" s="45"/>
    </row>
    <row r="96" spans="1:2" ht="25.5">
      <c r="A96" s="28" t="s">
        <v>89</v>
      </c>
      <c r="B96" s="42" t="s">
        <v>28</v>
      </c>
    </row>
    <row r="97" spans="1:14" ht="12.75">
      <c r="A97" s="17"/>
      <c r="B97" s="23" t="s">
        <v>29</v>
      </c>
      <c r="C97" s="24"/>
      <c r="D97" s="26" t="s">
        <v>12</v>
      </c>
      <c r="E97" s="20">
        <v>320</v>
      </c>
      <c r="F97" s="27"/>
      <c r="G97" s="30"/>
      <c r="H97" s="44">
        <v>37</v>
      </c>
      <c r="I97" s="43">
        <f>H97*$I$3/100</f>
        <v>6.66</v>
      </c>
      <c r="J97" s="43">
        <f>H97+I97</f>
        <v>43.66</v>
      </c>
      <c r="K97" s="43">
        <f>J97*$K$3/100</f>
        <v>4.366</v>
      </c>
      <c r="L97" s="43">
        <f>J97+K97</f>
        <v>48.025999999999996</v>
      </c>
      <c r="M97" s="43"/>
      <c r="N97" s="43">
        <f>L97*$M$3</f>
        <v>3842.08</v>
      </c>
    </row>
    <row r="98" ht="12.75">
      <c r="A98" s="45"/>
    </row>
    <row r="99" spans="1:2" ht="25.5">
      <c r="A99" s="28" t="s">
        <v>90</v>
      </c>
      <c r="B99" s="42" t="s">
        <v>106</v>
      </c>
    </row>
    <row r="100" spans="1:14" ht="12.75">
      <c r="A100" s="17"/>
      <c r="B100" s="23" t="s">
        <v>60</v>
      </c>
      <c r="C100" s="24"/>
      <c r="D100" s="26" t="s">
        <v>5</v>
      </c>
      <c r="E100" s="20">
        <v>282</v>
      </c>
      <c r="F100" s="27"/>
      <c r="G100" s="30"/>
      <c r="H100" s="44">
        <v>37</v>
      </c>
      <c r="I100" s="43">
        <f>H100*$I$3/100</f>
        <v>6.66</v>
      </c>
      <c r="J100" s="43">
        <f>H100+I100</f>
        <v>43.66</v>
      </c>
      <c r="K100" s="43">
        <f>J100*$K$3/100</f>
        <v>4.366</v>
      </c>
      <c r="L100" s="43">
        <f>J100+K100</f>
        <v>48.025999999999996</v>
      </c>
      <c r="M100" s="43"/>
      <c r="N100" s="43">
        <f>L100*$M$3</f>
        <v>3842.08</v>
      </c>
    </row>
    <row r="101" ht="12.75">
      <c r="A101" s="45"/>
    </row>
    <row r="102" spans="1:2" ht="63.75">
      <c r="A102" s="28" t="s">
        <v>93</v>
      </c>
      <c r="B102" s="42" t="s">
        <v>105</v>
      </c>
    </row>
    <row r="103" spans="1:14" ht="12.75">
      <c r="A103" s="17"/>
      <c r="B103" s="23" t="s">
        <v>2</v>
      </c>
      <c r="C103" s="24"/>
      <c r="D103" s="26" t="s">
        <v>5</v>
      </c>
      <c r="E103" s="20">
        <v>18</v>
      </c>
      <c r="F103" s="27"/>
      <c r="G103" s="30"/>
      <c r="H103" s="44">
        <v>37</v>
      </c>
      <c r="I103" s="43">
        <f>H103*$I$3/100</f>
        <v>6.66</v>
      </c>
      <c r="J103" s="43">
        <f>H103+I103</f>
        <v>43.66</v>
      </c>
      <c r="K103" s="43">
        <f>J103*$K$3/100</f>
        <v>4.366</v>
      </c>
      <c r="L103" s="43">
        <f>J103+K103</f>
        <v>48.025999999999996</v>
      </c>
      <c r="M103" s="43"/>
      <c r="N103" s="43">
        <f>L103*$M$3</f>
        <v>3842.08</v>
      </c>
    </row>
    <row r="104" ht="12.75">
      <c r="A104" s="45"/>
    </row>
    <row r="105" spans="1:2" ht="25.5">
      <c r="A105" s="28" t="s">
        <v>94</v>
      </c>
      <c r="B105" s="42" t="s">
        <v>104</v>
      </c>
    </row>
    <row r="106" spans="1:14" ht="12.75">
      <c r="A106" s="17"/>
      <c r="B106" s="23" t="s">
        <v>2</v>
      </c>
      <c r="C106" s="24"/>
      <c r="D106" s="26" t="s">
        <v>5</v>
      </c>
      <c r="E106" s="20">
        <v>300</v>
      </c>
      <c r="F106" s="27"/>
      <c r="G106" s="30"/>
      <c r="H106" s="44">
        <v>37</v>
      </c>
      <c r="I106" s="43">
        <f>H106*$I$3/100</f>
        <v>6.66</v>
      </c>
      <c r="J106" s="43">
        <f>H106+I106</f>
        <v>43.66</v>
      </c>
      <c r="K106" s="43">
        <f>J106*$K$3/100</f>
        <v>4.366</v>
      </c>
      <c r="L106" s="43">
        <f>J106+K106</f>
        <v>48.025999999999996</v>
      </c>
      <c r="M106" s="43"/>
      <c r="N106" s="43">
        <f>L106*$M$3</f>
        <v>3842.08</v>
      </c>
    </row>
    <row r="107" ht="12.75">
      <c r="A107" s="45"/>
    </row>
    <row r="108" spans="1:7" ht="25.5">
      <c r="A108" s="28" t="s">
        <v>95</v>
      </c>
      <c r="B108" s="23" t="s">
        <v>103</v>
      </c>
      <c r="C108" s="24"/>
      <c r="D108" s="20"/>
      <c r="E108" s="20"/>
      <c r="F108" s="27"/>
      <c r="G108" s="17"/>
    </row>
    <row r="109" spans="1:7" ht="12.75">
      <c r="A109" s="25" t="s">
        <v>4</v>
      </c>
      <c r="B109" s="23" t="s">
        <v>61</v>
      </c>
      <c r="C109" s="24"/>
      <c r="D109" s="20" t="s">
        <v>12</v>
      </c>
      <c r="E109" s="20">
        <v>800</v>
      </c>
      <c r="F109" s="27"/>
      <c r="G109" s="30"/>
    </row>
    <row r="110" spans="1:7" ht="12.75">
      <c r="A110" s="25" t="s">
        <v>4</v>
      </c>
      <c r="B110" s="23" t="s">
        <v>30</v>
      </c>
      <c r="C110" s="24"/>
      <c r="D110" s="20" t="s">
        <v>12</v>
      </c>
      <c r="E110" s="20">
        <v>500</v>
      </c>
      <c r="F110" s="27"/>
      <c r="G110" s="30"/>
    </row>
    <row r="111" spans="1:7" ht="38.25">
      <c r="A111" s="31"/>
      <c r="B111" s="23" t="s">
        <v>31</v>
      </c>
      <c r="C111" s="24"/>
      <c r="D111" s="26"/>
      <c r="E111" s="20"/>
      <c r="F111" s="27"/>
      <c r="G111" s="30"/>
    </row>
    <row r="112" ht="12.75">
      <c r="A112" s="45"/>
    </row>
    <row r="113" spans="1:2" ht="25.5">
      <c r="A113" s="28" t="s">
        <v>96</v>
      </c>
      <c r="B113" s="42" t="s">
        <v>118</v>
      </c>
    </row>
    <row r="114" spans="1:14" ht="12.75">
      <c r="A114" s="17"/>
      <c r="B114" s="23" t="s">
        <v>62</v>
      </c>
      <c r="C114" s="24"/>
      <c r="D114" s="26" t="s">
        <v>12</v>
      </c>
      <c r="E114" s="20">
        <v>150</v>
      </c>
      <c r="F114" s="27"/>
      <c r="G114" s="30"/>
      <c r="H114" s="44">
        <v>37</v>
      </c>
      <c r="I114" s="43">
        <f>H114*$I$3/100</f>
        <v>6.66</v>
      </c>
      <c r="J114" s="43">
        <f>H114+I114</f>
        <v>43.66</v>
      </c>
      <c r="K114" s="43">
        <f>J114*$K$3/100</f>
        <v>4.366</v>
      </c>
      <c r="L114" s="43">
        <f>J114+K114</f>
        <v>48.025999999999996</v>
      </c>
      <c r="M114" s="43"/>
      <c r="N114" s="43">
        <f>L114*$M$3</f>
        <v>3842.08</v>
      </c>
    </row>
    <row r="115" ht="12.75">
      <c r="A115" s="45"/>
    </row>
    <row r="116" spans="1:15" ht="12.75">
      <c r="A116" s="28" t="s">
        <v>97</v>
      </c>
      <c r="B116" s="23" t="s">
        <v>100</v>
      </c>
      <c r="C116" s="24"/>
      <c r="D116" s="26" t="s">
        <v>7</v>
      </c>
      <c r="E116" s="20">
        <v>1</v>
      </c>
      <c r="F116" s="27"/>
      <c r="G116" s="30"/>
      <c r="H116" s="44">
        <v>25.5</v>
      </c>
      <c r="I116" s="43">
        <f>H116*$I$3/100</f>
        <v>4.59</v>
      </c>
      <c r="J116" s="43">
        <f>H116+I116</f>
        <v>30.09</v>
      </c>
      <c r="K116" s="43">
        <f>J116*$K$3/100</f>
        <v>3.009</v>
      </c>
      <c r="L116" s="43">
        <f>J116+K116</f>
        <v>33.099</v>
      </c>
      <c r="M116" s="43"/>
      <c r="N116" s="43">
        <f>L116*$M$3</f>
        <v>2647.9199999999996</v>
      </c>
      <c r="O116" s="43"/>
    </row>
    <row r="117" spans="1:8" ht="12.75">
      <c r="A117" s="17"/>
      <c r="B117" s="32"/>
      <c r="C117" s="24"/>
      <c r="D117" s="20"/>
      <c r="E117" s="20"/>
      <c r="F117" s="21"/>
      <c r="G117" s="17"/>
      <c r="H117" s="44"/>
    </row>
    <row r="118" spans="1:15" ht="51">
      <c r="A118" s="28" t="s">
        <v>98</v>
      </c>
      <c r="B118" s="32" t="s">
        <v>102</v>
      </c>
      <c r="C118" s="24"/>
      <c r="D118" s="26" t="s">
        <v>7</v>
      </c>
      <c r="E118" s="20">
        <v>1</v>
      </c>
      <c r="F118" s="27"/>
      <c r="G118" s="30"/>
      <c r="H118" s="44">
        <v>25.5</v>
      </c>
      <c r="I118" s="43">
        <f>H118*$I$3/100</f>
        <v>4.59</v>
      </c>
      <c r="J118" s="43">
        <f>H118+I118</f>
        <v>30.09</v>
      </c>
      <c r="K118" s="43">
        <f>J118*$K$3/100</f>
        <v>3.009</v>
      </c>
      <c r="L118" s="43">
        <f>J118+K118</f>
        <v>33.099</v>
      </c>
      <c r="M118" s="43"/>
      <c r="N118" s="43">
        <f>L118*$M$3</f>
        <v>2647.9199999999996</v>
      </c>
      <c r="O118" s="43"/>
    </row>
    <row r="119" spans="1:8" ht="12.75">
      <c r="A119" s="17"/>
      <c r="B119" s="32"/>
      <c r="C119" s="24"/>
      <c r="D119" s="20"/>
      <c r="E119" s="20"/>
      <c r="F119" s="21"/>
      <c r="G119" s="17"/>
      <c r="H119" s="44"/>
    </row>
    <row r="120" spans="1:15" ht="25.5">
      <c r="A120" s="28" t="s">
        <v>99</v>
      </c>
      <c r="B120" s="32" t="s">
        <v>101</v>
      </c>
      <c r="C120" s="24"/>
      <c r="D120" s="26" t="s">
        <v>7</v>
      </c>
      <c r="E120" s="20">
        <v>1</v>
      </c>
      <c r="F120" s="27"/>
      <c r="G120" s="30"/>
      <c r="H120" s="44">
        <v>25.5</v>
      </c>
      <c r="I120" s="43">
        <f>H120*$I$3/100</f>
        <v>4.59</v>
      </c>
      <c r="J120" s="43">
        <f>H120+I120</f>
        <v>30.09</v>
      </c>
      <c r="K120" s="43">
        <f>J120*$K$3/100</f>
        <v>3.009</v>
      </c>
      <c r="L120" s="43">
        <f>J120+K120</f>
        <v>33.099</v>
      </c>
      <c r="M120" s="43"/>
      <c r="N120" s="43">
        <f>L120*$M$3</f>
        <v>2647.9199999999996</v>
      </c>
      <c r="O120" s="43"/>
    </row>
    <row r="121" ht="12.75">
      <c r="A121" s="45"/>
    </row>
    <row r="122" ht="12.75">
      <c r="A122" s="45"/>
    </row>
    <row r="123" spans="1:16" ht="12.75">
      <c r="A123" s="33"/>
      <c r="B123" s="34"/>
      <c r="C123" s="34"/>
      <c r="D123" s="35" t="s">
        <v>91</v>
      </c>
      <c r="E123" s="36"/>
      <c r="F123" s="37"/>
      <c r="G123" s="38"/>
      <c r="P123" s="43"/>
    </row>
    <row r="124" ht="12.75">
      <c r="A124" s="45"/>
    </row>
  </sheetData>
  <sheetProtection/>
  <printOptions/>
  <pageMargins left="0.866141732283465" right="0.236220472440945" top="0.47244094488189" bottom="0.551181102362205" header="0.47244094488189" footer="0.393700787401575"/>
  <pageSetup horizontalDpi="600" verticalDpi="600" orientation="portrait" paperSize="9" scale="67" r:id="rId2"/>
  <headerFooter alignWithMargins="0">
    <oddHeader>&amp;R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tmc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Buca</cp:lastModifiedBy>
  <cp:lastPrinted>2017-12-04T10:33:20Z</cp:lastPrinted>
  <dcterms:created xsi:type="dcterms:W3CDTF">2005-05-12T17:53:51Z</dcterms:created>
  <dcterms:modified xsi:type="dcterms:W3CDTF">2018-05-21T13:29:21Z</dcterms:modified>
  <cp:category/>
  <cp:version/>
  <cp:contentType/>
  <cp:contentStatus/>
</cp:coreProperties>
</file>